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7" sheetId="7" r:id="rId2"/>
    <sheet name="Sheet6" sheetId="6" r:id="rId3"/>
    <sheet name="Sheet2" sheetId="2" r:id="rId4"/>
    <sheet name="Sheet3" sheetId="3" r:id="rId5"/>
    <sheet name="Sheet4" sheetId="4" r:id="rId6"/>
    <sheet name="Sheet5" sheetId="5" r:id="rId7"/>
  </sheets>
  <definedNames>
    <definedName name="_xlnm._FilterDatabase" localSheetId="0" hidden="1">Sheet1!$A$6:$IU$82</definedName>
    <definedName name="_xlnm._FilterDatabase" localSheetId="2" hidden="1">Sheet6!#REF!</definedName>
    <definedName name="_xlnm.Print_Titles" localSheetId="0">Sheet1!$3:$6</definedName>
    <definedName name="_xlnm.Print_Area" localSheetId="0">Sheet1!$A$1:$Z$82</definedName>
    <definedName name="_xlnm.Print_Area" localSheetId="6">Sheet5!$A$1:$AC$64</definedName>
    <definedName name="_xlnm.Print_Area" localSheetId="2">Sheet6!$A$1:$AE$70</definedName>
    <definedName name="_xlnm.Print_Titles" localSheetId="2">Sheet6!$3:$6</definedName>
    <definedName name="_xlnm.Print_Area" localSheetId="1">Sheet7!$A$1:$AF$81</definedName>
    <definedName name="_xlnm.Print_Titles" localSheetId="1">Sheet7!$3:$6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<sst xmlns="http://schemas.openxmlformats.org/spreadsheetml/2006/main" count="3625" uniqueCount="771">
  <si>
    <t>疏勒县2025年县级衔接项目库及中央衔接资金项目计划</t>
  </si>
  <si>
    <t>填报单位（盖章）：</t>
  </si>
  <si>
    <t>序号</t>
  </si>
  <si>
    <t>项目库
编号</t>
  </si>
  <si>
    <t>项目名称</t>
  </si>
  <si>
    <t>二级项目类别</t>
  </si>
  <si>
    <t>项目子类型</t>
  </si>
  <si>
    <t>建设
性质</t>
  </si>
  <si>
    <t>建设期限</t>
  </si>
  <si>
    <t>实施地点</t>
  </si>
  <si>
    <t>主要建设内容</t>
  </si>
  <si>
    <t>项目库计划投资
（万元）</t>
  </si>
  <si>
    <t>资金规模及来源</t>
  </si>
  <si>
    <t>受益人口（人）</t>
  </si>
  <si>
    <t>绩效目标（产业项目必须有社会效益、经济效益）</t>
  </si>
  <si>
    <t>项目主管
部门</t>
  </si>
  <si>
    <t>责任人</t>
  </si>
  <si>
    <t>备注</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</si>
  <si>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</si>
  <si>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</si>
  <si>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</si>
  <si>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</si>
  <si>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</si>
  <si>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</si>
  <si>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</si>
  <si>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</si>
  <si>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</si>
  <si>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</si>
  <si>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</si>
  <si>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中央</t>
  </si>
  <si>
    <t>自治区</t>
  </si>
  <si>
    <t>合计</t>
  </si>
  <si>
    <t>一</t>
  </si>
  <si>
    <t>产业发展</t>
  </si>
  <si>
    <t>slx1</t>
  </si>
  <si>
    <t>主要粮食作物单产提升到户奖补项目</t>
  </si>
  <si>
    <t>种植业基地</t>
  </si>
  <si>
    <t>新建</t>
  </si>
  <si>
    <t>2025.01
-
2025.07</t>
  </si>
  <si>
    <t>12个乡镇</t>
  </si>
  <si>
    <t>计划投资2000万元，对应用粮食增产先进技术，实现小麦较上年单产提升1.5%以上、玉米较上年单产提升3%以上的脱贫户（监测对象）进行补助，每亩补助150元。（补助户数、资金额以最终验收为准）</t>
  </si>
  <si>
    <t>经济效益：通过项目实施，促进农民持续稳定增收致富，预计亩均增收≥150元。
社会效益：全面落实自治区粮棉果畜农业特色产业高质量发展的财政金融支持政策，培育壮大特色产业</t>
  </si>
  <si>
    <t>农业农村局、项目乡镇</t>
  </si>
  <si>
    <t>赵守康、项目乡镇党委书记</t>
  </si>
  <si>
    <t>slx2</t>
  </si>
  <si>
    <t>支持发展蔬菜种植奖补项目</t>
  </si>
  <si>
    <t>2025.01
-
2025.10</t>
  </si>
  <si>
    <t>计划投资1000万元，对种植辣椒、甘蓝（莲花白）的脱贫户（监测对象）购买种苗给予200元/亩的标准一次性补助、对种植南瓜的脱贫户（监测对象）购买种苗给予450元/亩的标准一次性补助。（补助户数、金额以最终验收为准）</t>
  </si>
  <si>
    <t>经济效益：通过项目实施，调整种植结构，发展蔬菜产业促进农户持续稳定增收，预计亩均增收≥200元
社会效益：全面落实自治区粮棉果畜农业特色产业高质量发展的财政金融支持政策，培育壮大特色产业</t>
  </si>
  <si>
    <t>slx3</t>
  </si>
  <si>
    <t>支持庭院经济发展到户奖补项目</t>
  </si>
  <si>
    <t>计划投资600万元，对脱贫户、监测对象利用房前屋后、前庭后院发展家庭特色种植，按照每亩1000元的标准给予补助。（补助户数、资金额以最终验收为准）</t>
  </si>
  <si>
    <t>经济效益：通过项目实施，大力促进农民庭院经济种植，预计亩均增收≥1000元。
社会效益：全面落实自治区粮棉果畜农业特色产业高质量发展的财政金融支持政策，培育壮大特色产业</t>
  </si>
  <si>
    <t>slx4</t>
  </si>
  <si>
    <t>支持良种能繁母畜养殖（牛）到户奖补项目</t>
  </si>
  <si>
    <t>养殖业基地</t>
  </si>
  <si>
    <t>2025.01
-
2025.12</t>
  </si>
  <si>
    <t>计划投资5500万元，对引进、自繁当地品种的良种能繁母牛饲养3个月以上的脱贫户（监测对象）进行补助，引进每头补助4000元、自繁每头补助3000元。（补助户数、资金额以最终验收为准）</t>
  </si>
  <si>
    <t>经济效益：通过项目实施，大力促进农民持续稳定增收致富，引进每户增收≥4000元、自繁每户增收≥3000元
社会效益：全面落实自治区粮棉果畜农业特色产业高质量发展的财政金融支持政策，培育壮大特色产业</t>
  </si>
  <si>
    <t>slx5</t>
  </si>
  <si>
    <t>支持良种能繁母畜养殖（羊）到户奖补项目</t>
  </si>
  <si>
    <t>计划投资2000万元，对引进、自繁当地品种的良种能繁母羊饲养3个月以上的脱贫户（监测对象）进行补助，引进每只补助400元、自繁每只补助300元。（补助户数、资金额以最终验收为准）</t>
  </si>
  <si>
    <t>经济效益：通过项目实施，大力促进农民持续稳定增收致富，引进每户增收≥400元、自繁每户增收≥300元
社会效益：全面落实自治区粮棉果畜农业特色产业高质量发展的财政金融支持政策，培育壮大特色产业</t>
  </si>
  <si>
    <t>slx6</t>
  </si>
  <si>
    <t>扶贫小额贷款贴息项目</t>
  </si>
  <si>
    <t>小额贷款贴息</t>
  </si>
  <si>
    <t>计划投资1500万元，对12个乡镇的脱贫户（含检测对象）进行小额贷款贴息，贴息利率年利率按照3.1%至3.85%执行，贷款用于帮助农户发展产业，有效减轻农民贷款成本，增加了脱贫户及边缘户收入。</t>
  </si>
  <si>
    <t>经济效益：通过扶贫小额贷款帮扶脱贫户发展生产，激发脱贫户内生动力，有效减轻15000户农户经济负担</t>
  </si>
  <si>
    <t>slx7</t>
  </si>
  <si>
    <t>土地平整（房前屋后）项目</t>
  </si>
  <si>
    <t>2025.01
-
2025.06</t>
  </si>
  <si>
    <t>英尔力克乡1村、2村、3村、5村、7村、8村、9村、12村、13村、15村、17村、19村；库木西力克乡1村、4村、5村、10村、11村、16村、17村、21村；牙甫泉镇1村、2村、3村、4村、6村、7村、8村、9村、10村、11村、12村、13村、14村、15村、16村、17村、18村、19村、20村、21村；艾尔木东乡2村、9村；</t>
  </si>
  <si>
    <t>计划投资690.41万元，按照每亩1000元的标准对4个乡镇42个村农户前后院碎片化土地整理6904.05亩。其中：
1.英尔力克乡1121.5亩，投资112.15万元。1村57.5亩、2村94亩、3村400亩、5村15.6亩、7村100亩、8村15亩、9村40亩、12村245亩、13村56亩、15村15亩、17村4.2亩、19村40亩；
2.库木西力克乡431.5亩。 1村45亩、4村130亩、5村70亩、10村30亩、11村20亩、16村30亩、17村26.5亩、21村80亩；
3.牙甫泉镇4881.05亩，投资488.11万元。1村33亩、2村420亩、3村140亩、4村200亩、6村150亩、7村120亩、8村400亩、9村60亩、10村50亩、11村110亩、12村96亩、13村318.2亩、14村102.85亩、15村80亩、16村420亩、17村528亩、18村883亩、19村360亩、20村300亩、21村110亩；
4.艾尔木东乡470亩，投资47万元。2村400亩、9村70亩；</t>
  </si>
  <si>
    <t>经济效益：通过项目实施，有利于机械化作业，减少人工成本，提高耕地的生产力
社会效益：将零散土地合并成较大的连续地块，增加有效的耕地面积，解决农村人居环境脏乱差顽疾</t>
  </si>
  <si>
    <t>项目乡镇</t>
  </si>
  <si>
    <t>项目乡镇党委书记</t>
  </si>
  <si>
    <t>slx8</t>
  </si>
  <si>
    <t>土地平整（大田）项目</t>
  </si>
  <si>
    <t>疏勒镇5村、6村；塔孜洪乡1村、3村、6村、7村、12村、13村、14村、15村、16村、17村、18村、19村、20村、21村、希纳；英尔力克乡1村、2村、3村、5村、7村、8村、10村、13村、14村、16村、17村、18村；库木西力克乡1村、4村、5村、10村、11村、20村、21村；塔尕尔其乡1村、2村、3村、4村、7村、8村、9村；英阿瓦提乡3村、6村、7村、9村；牙甫泉镇14村；阿拉力乡1村、2村、3村、4村、5村、6村、7村；</t>
  </si>
  <si>
    <t>计划投资1925.46万元，按照每亩1000元的标准对8个乡镇54个村大田土地平整19254.6亩。其中：
1.疏勒镇525亩，投资52.5万元。5村250亩、6村275亩；
2.塔孜洪乡4663亩，投资466.3万元。1村81亩、3村84亩、6村23亩、7村317亩、12村260亩、13村120亩、14村1853亩、15村428亩、16村116亩、17村277亩、18村220亩、19村581亩、20村98亩、21村75亩、希纳130亩；
3.英尔力克乡3965.9亩，投资396.59万元。1村124.7亩、2村1250亩、3村25亩、5村33亩、7村250亩、8村450亩、10村165.2亩、13村369亩、14村30亩、16村290亩、17村889亩、18村90亩；
4.库木西力克乡2237亩，投资223.7万。1村290亩、4村100亩、5村860亩、10村125亩、11村80亩、20村282亩、21村500亩；
5.塔尕尔其乡3374亩，投资337.4万元。1村133亩、2村610亩、3村125亩、4村1100亩、7村520亩、8村221亩、9村665亩；
6.英阿瓦提乡2146.5亩，投资214.65万元。3村254.5亩、6村272亩、7村320亩、9村1300亩；
7.牙甫泉镇600亩，投资60万元。14村600亩；
8.阿拉力乡1743.2亩，投资174.32万元。1村130.4亩、2村391.5亩、3村432.7亩、4村542.9亩、5村64.7亩、6村141.5亩、7村39.5亩；</t>
  </si>
  <si>
    <t>经济效益：通过项目实施，有利于机械化作业，减少人工成本，提高耕地的生产力
社会效益：将零散土地合并成较大的连续地块，增加有效的耕地面积</t>
  </si>
  <si>
    <t>slx9</t>
  </si>
  <si>
    <t>塔孜洪乡小型农田水利设施建设项目</t>
  </si>
  <si>
    <t>小型农田水利设施建设</t>
  </si>
  <si>
    <t>2025.01
-
2025.09</t>
  </si>
  <si>
    <t>塔孜洪乡1村、7村、8村、10村、12村、14村、16村、22村</t>
  </si>
  <si>
    <t>计划投资1500万元，在塔孜洪乡新建防渗渠18.3公里及附属配套，设计流量0.2-0.5m³/s。1村3公里、7村1.8公里、8村3.5公里、10村1.5公里、12村3公里、14村2.5公里、16村1公里、22村2公里。</t>
  </si>
  <si>
    <t>社会效益：用于解决高标准农田沉砂池前端引水、防渗问题，有效提高区域水资源利用效率、提高区域节水水平和农田灌溉供水保障率，降低农业生产成本，有助于提高农作物产量和质量。</t>
  </si>
  <si>
    <t>塔孜洪乡</t>
  </si>
  <si>
    <t>于文虎</t>
  </si>
  <si>
    <t>slx10</t>
  </si>
  <si>
    <t>英尔力克乡小型农田水利设施建设项目</t>
  </si>
  <si>
    <t>英尔力克乡1村、7村、11村、13村、15村</t>
  </si>
  <si>
    <t>计划投资515万元，在英尔力克乡新建防渗渠10.3公里及附属配套，设计流量0.2-0.5m³/s。1村2公里、7村1.8公里、11村2公里、13村2.5公里、15村2公里。</t>
  </si>
  <si>
    <t>英尔力克乡</t>
  </si>
  <si>
    <t>姜东</t>
  </si>
  <si>
    <t>slx11</t>
  </si>
  <si>
    <t>库木西力克乡小型农田水利设施建设项目</t>
  </si>
  <si>
    <t>库木西力克乡1村、3村、4村、7村、9村、10村、12村、14村、15村、16村、20村</t>
  </si>
  <si>
    <t>计划投资2936万元，在库木西力克乡新建防渗渠50.01公里及附属配套，设计流量0.3-0.7m³/s。1村8.8公里、3村1.8公里、4村2.85公里、7村4公里、9村5.8公里、10村3.6公里、12村1.7公里、14村10公里、15村4.96公里、16村3公里、20村3.5公里。</t>
  </si>
  <si>
    <t>库木西力克乡</t>
  </si>
  <si>
    <t>惠生伟</t>
  </si>
  <si>
    <t>slx12</t>
  </si>
  <si>
    <t>牙甫泉镇小型农田水利设施建设项目</t>
  </si>
  <si>
    <t>牙甫泉镇1村、2村、8村、11村、12村、14村、15村、18村、19村</t>
  </si>
  <si>
    <t>计划投资970万元，在牙甫泉镇新建防渗渠19.4公里及附属配套，设计流量0.3-0.7m³/s。1村0.5公里、2村0.15公里、8村4公里、11村4公里、12村7.15公里、14村0.3公里、15村0.2公里、18村0.8公里、19村2.3公里。</t>
  </si>
  <si>
    <t>牙甫泉镇</t>
  </si>
  <si>
    <t>徐天祥</t>
  </si>
  <si>
    <t>slx13</t>
  </si>
  <si>
    <t>英阿瓦提乡小型农田水利设施建设项目</t>
  </si>
  <si>
    <t>英阿瓦提乡9村、10村</t>
  </si>
  <si>
    <t>计划投资1442万元在艾尔木东乡新建防渗渠20.6公里及附属配套，设计流量0.3m³/s-0.8m³。9村8公里、10村12.6公里。</t>
  </si>
  <si>
    <t>英阿瓦提乡</t>
  </si>
  <si>
    <t>刘静</t>
  </si>
  <si>
    <t>slx14</t>
  </si>
  <si>
    <t>阿拉力乡小型农田水利设施建设项目</t>
  </si>
  <si>
    <t>阿拉力乡1村、2村、3村、4村、5村、6村、7村、8村、10村</t>
  </si>
  <si>
    <t>计划投资2000万，在阿拉力乡新建防渗渠30.2公里及附属配套，设计流量0.2-0.8m³/s。1村3公里、2村3.5公里、3村5公里、4村4公里、5村2公里、6村2.3公里、7村4公里、8村1公里、9村3公里、10村2.4公里。</t>
  </si>
  <si>
    <t>阿拉力乡</t>
  </si>
  <si>
    <t>孔令萧</t>
  </si>
  <si>
    <t>slx15</t>
  </si>
  <si>
    <t>艾尔木东乡小型农田水利设施建设项目</t>
  </si>
  <si>
    <t>艾尔木东乡2村、3村、5村、8村、10村</t>
  </si>
  <si>
    <t>计划投资350万元在艾尔木东乡新建防渗渠4.42公里及附属配套，设计流量0.3-0.7m³/s。2村0.19公里、3村1.43公里、5村1.26公里、8村0.58公里、10村0.93公里。</t>
  </si>
  <si>
    <t>艾尔木东乡</t>
  </si>
  <si>
    <t>金召义</t>
  </si>
  <si>
    <t>slx16</t>
  </si>
  <si>
    <t>阿拉甫乡小型农田水利设施建设项目</t>
  </si>
  <si>
    <t>阿拉甫乡1村、2村、7村、9村、10村、11村、12村、13村</t>
  </si>
  <si>
    <t>计划投资1636万元，在阿拉甫乡新建防渗渠16.36公里及附属配套，设计流量0.2-0.5m³/s。1村3.8公里、2村2.3公里、7村0.9公里、9村0.86公里、10村4.05公里、11村2.07公里、12村1.35公里、13村1.03公里。</t>
  </si>
  <si>
    <t>阿拉甫乡</t>
  </si>
  <si>
    <t>王心伟</t>
  </si>
  <si>
    <t>slx17</t>
  </si>
  <si>
    <t>塔孜洪乡鲁疆情食用菌农业科技示范园附属配套项目</t>
  </si>
  <si>
    <t>扩建</t>
  </si>
  <si>
    <t>塔孜洪乡19村</t>
  </si>
  <si>
    <t>计划投资180万元，对塔孜洪乡鲁疆情食用菌农业科技示范园内食用菌功能性厂房及大棚进行附属配套，主要包括采购空气源热泵、管道循环泵、周转保温水箱、室内风机、蒸汽锅炉（热水）、食用菌灭菌常压锅炉（蒸气），搭建控制系统、软化水处理系统等。</t>
  </si>
  <si>
    <t>经济效益：通过项目实施，发展当地食用菌种植产业；产权归属1个村，每年可为每个村增加村集体收入≥5万元
社会效益：项目实施预计解决就业≥6人</t>
  </si>
  <si>
    <t>slx18</t>
  </si>
  <si>
    <t>英尔力克乡辣椒厂配套厂房项目</t>
  </si>
  <si>
    <t>产地初加工和精深加工</t>
  </si>
  <si>
    <t>2025.01
-
2025.08</t>
  </si>
  <si>
    <t>英尔力克乡12村</t>
  </si>
  <si>
    <t>计划投资1300万元，在英尔力克乡12村辣椒厂新建6000平方米辣椒加工车间、消防设施、污水处理及配套上下水、电等。</t>
  </si>
  <si>
    <t>经济效益：通过项目实施，发展当地辣椒精深加工产业，年处理辣椒2万吨；产权归属1个村，每年可为每个村增加村集体收入≥40万元
社会效益：项目实施预计解决就业≥200人</t>
  </si>
  <si>
    <t>slx19</t>
  </si>
  <si>
    <t>英尔力克乡农贸市场提升改造项目</t>
  </si>
  <si>
    <t>市场建设和农村电商物流</t>
  </si>
  <si>
    <t>计划投资500万元，对英尔力克乡12村农贸市场进行提升改造，主要包括：旧棚翻新15座、钢板桥1座、消防水池1座、地面硬化18000平方米、配套上下水、电、气等。</t>
  </si>
  <si>
    <t>经济效益：通过项目实施，改善农贸市场营商环境
社会效益：项目实施预计解决就业≥100人</t>
  </si>
  <si>
    <t>slx20</t>
  </si>
  <si>
    <t>库木西力克乡蔬菜加工厂提升改造项目</t>
  </si>
  <si>
    <t>库木西力克乡1村</t>
  </si>
  <si>
    <t>计划投资300万元，对库木西力克乡1村蔬菜加工厂进行提升改造，主要包括：配套干式电力变压器500KVA、100吨地磅、彩钢房（库房）800平方米、晾晒场2500平方及配套上下水等。</t>
  </si>
  <si>
    <t>经济效益：通过项目实施，发展当地洋葱、辣椒产业，年产值1000万元；产权归属1个村，每年可为每个村增加村集体收入≥10万元
社会效益：项目实施预计解决就业≥12人</t>
  </si>
  <si>
    <t>slx21</t>
  </si>
  <si>
    <t>库木西力克乡粮食加工厂提升改造项目</t>
  </si>
  <si>
    <t>计划投资165万元，对库木西力克乡1村粮食加工厂进行提升改造，主要包括：购置200KVA变压器改造，生产、加工、包装车间改造提升，新建1座110立方米保鲜冷冻库及配套上下水、电等。</t>
  </si>
  <si>
    <t>经济效益：通过项目实施，发展当地小米、大米及部分玉米加工产业，年产值100万元；产权归属1个村，每年可为每个村增加村集体收入≥1万元
社会效益：项目实施预计解决就业≥17人</t>
  </si>
  <si>
    <t>slx22</t>
  </si>
  <si>
    <t>库木西力克乡辣椒加工厂提升改造项目</t>
  </si>
  <si>
    <t>库木西力克乡9村</t>
  </si>
  <si>
    <t>计划投资350万元，对库木西力克乡9村辣椒加工厂进行提升改造，主要包括：新建成品库2000平方米、机棚1900平方米、晾晒场2000平方米、350KVA变压器及上下水、电等。</t>
  </si>
  <si>
    <t>经济效益：通过项目实施，发展当地辣椒产业，年产值500万元；产权归属1个村，每年可为每个村增加村集体收入≥11万元
社会效益：项目实施预计解决就业≥15人</t>
  </si>
  <si>
    <t>slx23</t>
  </si>
  <si>
    <t>库木西力克乡净菜中心提升改造项目</t>
  </si>
  <si>
    <t>库木西力克乡10村</t>
  </si>
  <si>
    <t>计划投资150万元，对库木西力克乡10村净菜中心进行提升改造，主要包括：大跨度彩钢厂棚1300平方米、地面硬化1500平方米及上下水、电等。</t>
  </si>
  <si>
    <t>经济效益：通过项目实施，发展当地辣椒加工产业，年产值500万元；产权归属1个村，每年可为每个村增加村集体收入≥4.5万元
社会效益：项目实施预计解决就业≥16人</t>
  </si>
  <si>
    <t>slx24</t>
  </si>
  <si>
    <t>塔尕尔其乡小微产业园基础设施提升改造项目</t>
  </si>
  <si>
    <t>塔尕尔其乡6村</t>
  </si>
  <si>
    <t>计划投资300万元，对塔尕尔其乡6村小微产业园进行提升改造，主要包括：配套污水处理设施、消防水池、泵房、发电机及控制室设备等。</t>
  </si>
  <si>
    <t>经济效益：通过项目实施，对原小微产业园完善设施配套，提高招商能力；产权归属1个村，每年可为每个村增加村集体收入≥9万元
社会效益：项目实施预计解决就业≥10人</t>
  </si>
  <si>
    <t>塔尕尔其乡</t>
  </si>
  <si>
    <t>热夏提·达伍提</t>
  </si>
  <si>
    <t>slx25</t>
  </si>
  <si>
    <t>塔尕尔其乡农贸市场提升改造</t>
  </si>
  <si>
    <t>计划投资240万元。1.投资185万元，对塔尕尔其乡6村农村市场进行提升改造，主要包括：交易棚1500平方米、地面硬化4000平方米、配套消防、安防、水网等附属设施。2.投资55万元，对6村活畜市场进行提升改造，主要包括：安装牲畜围栏800米、地面铺设戈壁料及砖块2000平方米、配套上下水、电等。</t>
  </si>
  <si>
    <t>经济效益：通过项目实施，改善农贸市场营商环境
社会效益：项目实施预计解决就业≥20人</t>
  </si>
  <si>
    <t>slx26</t>
  </si>
  <si>
    <t>牙甫泉镇农贸市场提升改造项目</t>
  </si>
  <si>
    <t>牙甫泉镇6村</t>
  </si>
  <si>
    <t>计划投资2300万元，对牙甫泉镇6村农贸市场及畜牧巴扎进行提升改造，主要包括：配套电力、给水、公共厕所、地面硬化等。</t>
  </si>
  <si>
    <t>经济效益：通过项目实施，改善农贸市场营商环境
社会效益：项目实施预计解决就业≥150人</t>
  </si>
  <si>
    <t>slx27</t>
  </si>
  <si>
    <t>牙甫泉镇滴灌带生产车间（二期）项目</t>
  </si>
  <si>
    <t>牙甫泉镇19村</t>
  </si>
  <si>
    <t>计划投资380万元，在牙甫泉镇19村新建生产车间1480平方米、成品库536平方米及配套上下水、电等。</t>
  </si>
  <si>
    <t>经济效益：通过项目实施，可有效解决滴灌带供给；产权归属1个村，每年可增加村集体收入≥11万元。
社会效益：项目实施预计解决就业≥20人以上</t>
  </si>
  <si>
    <t>slx28</t>
  </si>
  <si>
    <t>牙甫泉镇5G智慧盐碱地海产品养殖建设项目（二期）</t>
  </si>
  <si>
    <t>水产养殖业发展</t>
  </si>
  <si>
    <t>牙甫泉镇8村</t>
  </si>
  <si>
    <t>计划投资1500万元，在牙甫泉镇8村盐碱地海产品养殖基地进行扩建，新建工厂化养殖区3000㎡配套16个养殖池及配套上下水、电等；</t>
  </si>
  <si>
    <t>经济效益：通过项目实施，发展当地鱼类养殖，全年养殖产值约600万元；产权归属1个村，每年每个村可增加村集体收入≥45万元。
社会效益：项目实施预计解决就业≥70人</t>
  </si>
  <si>
    <t>少数民族发展资金</t>
  </si>
  <si>
    <t>slx29</t>
  </si>
  <si>
    <t>牙甫泉镇水产养殖项目</t>
  </si>
  <si>
    <t>牙甫泉镇3村</t>
  </si>
  <si>
    <t>计划300万元，在牙甫泉镇3村建设水产养殖基地，占地100亩，主要包括：新建鱼池管理房、节制闸和排水泵站、化粪池、沟渠护砌硬化、鱼池沟渠清淤等。</t>
  </si>
  <si>
    <t>经济效益：通过项目实施，发展当地鱼类养殖，全年养殖产值约60万元；产权归属1个村，每年每个村可增加村集体收入≥10万元。
社会效益：项目实施预计解决就业≥5人</t>
  </si>
  <si>
    <t>slx30</t>
  </si>
  <si>
    <t>艾尔木东乡净菜中心提升改造项目</t>
  </si>
  <si>
    <t>艾尔木东乡4村</t>
  </si>
  <si>
    <t>计划投资100万元，对艾尔木东乡4村原有净菜中心进行提升改造，主要包括：新建300立方消防水池一座，地面做无尘化处理。</t>
  </si>
  <si>
    <t>经济效益：通过项目实施，发展当地南瓜精深加工产业，年产南瓜酱120-200吨；产权归属1个村，每年每个村可增加村集体收入≥3万元。
社会效益：项目实施预计解决就业≥10人</t>
  </si>
  <si>
    <t>slx31</t>
  </si>
  <si>
    <t>英阿瓦提乡养殖设施提升改造项目</t>
  </si>
  <si>
    <t>英阿瓦提乡4村</t>
  </si>
  <si>
    <t>计划投资230万元，对英阿瓦提乡4村养殖场进行扩建3000平方米，新建棚圈2000平方米并配套设施、粪污无害化处理设施、4座青贮饲料窖（每座120平方米）、隔离墙，功能室。</t>
  </si>
  <si>
    <t>经济效益：通过项目实施，发展当地牛羊养殖产业，养殖牛1500头，羊500只；产权归属1个村，每年每个村可增加村集体收入≥8万元。
社会效益：项目实施预计解决就业≥20人</t>
  </si>
  <si>
    <t>slx32</t>
  </si>
  <si>
    <t>英阿瓦提乡保鲜库建设项目</t>
  </si>
  <si>
    <t>农产品仓储保鲜冷链基础设施建设</t>
  </si>
  <si>
    <t>英阿瓦提乡6村</t>
  </si>
  <si>
    <t>计划投资100万元，在英阿瓦提乡6村原有豇豆厂新建600平方米保鲜库一座并配套附属。</t>
  </si>
  <si>
    <t>经济效益：通过项目实施，发展当地蔬菜产业，年产值300万元；产权归属1个村，每年每个村可增加村集体收入≥3万元。
社会效益：项目实施预计解决就业≥20人</t>
  </si>
  <si>
    <t>slx33</t>
  </si>
  <si>
    <t>阿拉力乡帮扶车间提升改造项目</t>
  </si>
  <si>
    <t>阿拉力乡3村、9村</t>
  </si>
  <si>
    <t>计划投资210万元，对阿拉力乡3村、9村已有帮扶车间进行提升改造。其中：3村新建加工车间1100平方米，投资150万元；9村新建酒窖一座，投资60万元。</t>
  </si>
  <si>
    <t>经济效益：通过项目实施，发展当地豆制品加工、酿酒产业，年产值600万元；产权归属1个村，每年每个村可增加村集体收入≥5万元。
社会效益：项目实施预计解决就业≥10人</t>
  </si>
  <si>
    <t>slx34</t>
  </si>
  <si>
    <t>阿拉甫乡辣椒加工车间项目</t>
  </si>
  <si>
    <t>英阿瓦提乡8村</t>
  </si>
  <si>
    <t>计划投资1400万元，新建加工车间及附属用房面积3500平米，配套地磅、晾晒场、消防、变压器、上下水、电等。</t>
  </si>
  <si>
    <t>经济效益：通过项目实施，发展当地辣椒精深加工产业，年加工2万吨；产权归属1个村，每年每个村可增加村集体收入≥40万元。
社会效益：项目实施预计解决就业≥200人</t>
  </si>
  <si>
    <t>slx35</t>
  </si>
  <si>
    <t>阿拉甫乡农贸市场提升改造项目</t>
  </si>
  <si>
    <t>阿拉甫乡12村</t>
  </si>
  <si>
    <t>计划投资500万元，对阿拉甫乡12村农贸市场进行提升改造，主要包括：新建内部道路160米、改造市场入口大门3处、商铺内外改造2400㎡、交易区彩钢房改造5400㎡、改造厕所1座、地面硬化13100㎡、改造上下水、配套电力等。</t>
  </si>
  <si>
    <t>slx36</t>
  </si>
  <si>
    <t>塔孜洪乡养殖场提升改造项目</t>
  </si>
  <si>
    <t>塔孜洪乡7村</t>
  </si>
  <si>
    <t>计划投资100万元，对塔孜洪乡7村养殖场进行提升改造，主要包括：自动饮水系统、安装露粪板、围网改造1000米、地面硬化800平米及等。</t>
  </si>
  <si>
    <t>经济效益：通过项目实施，发展当地野猪养殖产业，年养殖100头以上；产权归属1个村，每年可为每个村增加村集体收入≥3万元
社会效益：项目实施预计解决就业≥5人</t>
  </si>
  <si>
    <t>储备</t>
  </si>
  <si>
    <t>slx37</t>
  </si>
  <si>
    <t>罕南力克镇农副产品加工厂建设项目</t>
  </si>
  <si>
    <t>罕南力克镇8村</t>
  </si>
  <si>
    <t>计划投资2000万元，在罕南力克镇8村新建农副产品加工厂1座，主要包括：新建加工厂房2间，每间2000平方米，共4000平方米，配套地磅、消防水池、上下水、电等。</t>
  </si>
  <si>
    <t>经济效益：通过项目实施，发展当地辣椒精深加工产业，年处理辣椒3.5万吨；产权归属1个村，每年可为每个村增加村集体收入≥60万元
社会效益：项目实施预计解决就业≥100人</t>
  </si>
  <si>
    <t>罕南力克镇</t>
  </si>
  <si>
    <t>闫有斌</t>
  </si>
  <si>
    <t>slx38</t>
  </si>
  <si>
    <t>牙甫泉镇养殖小区建设项目</t>
  </si>
  <si>
    <t>牙甫泉镇9村</t>
  </si>
  <si>
    <t>计划350万元，在牙甫泉镇9村新建养殖小区1座，主要包括：建设2座4000㎡畜禽栏舍、水源设施和饲料储存设施及配套上下水、电等。</t>
  </si>
  <si>
    <t>经济效益：通过项目实施，发展当地畜牧养殖，全年养殖产值约600万元；产权归属1个村，每年每个村可增加村集体收入≥11万元。
社会效益：项目实施预计解决就业≥5人</t>
  </si>
  <si>
    <t>slx39</t>
  </si>
  <si>
    <t>艾尔木东乡盐碱地现代渔业产业园项目</t>
  </si>
  <si>
    <t>艾尔木东乡8村</t>
  </si>
  <si>
    <t>计划投资2600万元（衔接资金2000万元、援疆资金600万元），新建盐碱地现代渔业产业园1座，衔接资金主要用于建设变电站。援疆资金用于建设检验检测实验室及办公生活设施。</t>
  </si>
  <si>
    <t>经济效益：通过项目实施，工厂化养殖南美白对虾，全年养殖产值约2亿元；产权归属1个村，每年每个村可增加村集体收入≥50万元。
社会效益：项目实施预计解决就业≥100人</t>
  </si>
  <si>
    <t>slx40</t>
  </si>
  <si>
    <t>阿拉力乡农副产品深加工（三期）-豆瓣加工厂房建设项目</t>
  </si>
  <si>
    <t>阿拉力乡3村</t>
  </si>
  <si>
    <t>计划投资3000万元，在阿拉力乡3村园区内新建豆瓣晾晒厂1座，主要包括：加工车间1万平方米（原料加工区、成品加工区等）、晾晒厂1万平方米、配套水电路等。</t>
  </si>
  <si>
    <t>经济效益：通过项目实施，发展当地拌面酱、豆瓣酱加工产业，年生产5000吨拌面酱、豆瓣酱等；产权归属1个村，每年每个村可增加村集体收入≥90万元。
社会效益：项目实施预计解决就业≥100人</t>
  </si>
  <si>
    <t>slx41</t>
  </si>
  <si>
    <t>阿拉力乡兔子养殖小区改造提升项目</t>
  </si>
  <si>
    <t>阿拉力乡9村</t>
  </si>
  <si>
    <t>计划投资100万元，对阿拉力乡9村兔子养殖小区进行提升改造，主要包括：新建养殖棚2座，对原有兔舍进行修缮，购置刮粪机、颗粒机、搅拌机、粉碎机、兔笼，配套水、电、路等。</t>
  </si>
  <si>
    <t>经济效益：通过项目实施，发展当地兔子养殖产业，年繁育兔子50000只；产权归属1个村，每年每个村可增加村集体收入≥3万元。
社会效益：项目实施预计解决就业≥5人</t>
  </si>
  <si>
    <t>slx42</t>
  </si>
  <si>
    <t>库木西力克乡农副产品精深加工厂建设项目</t>
  </si>
  <si>
    <t>计划投资1100万元，在库木西力克乡10村新建农副产品精深加工厂1座，占地30亩，主要包括：无菌厂房3000平方米、原材料场地硬化13300平方米、产品检测车间、低温冷库8000立方及配套上下水。电等。</t>
  </si>
  <si>
    <t>二</t>
  </si>
  <si>
    <t>就业增收</t>
  </si>
  <si>
    <t>slx43</t>
  </si>
  <si>
    <t>农村道路管护人员补助项目</t>
  </si>
  <si>
    <t>公益性岗位</t>
  </si>
  <si>
    <t>计划投资930万元，对775名农村道路养护员按照每人每月1000元的标准进行补助。其中：疏勒镇19名、巴合齐乡65名、塔孜洪乡73名、英尔力克乡71名、罕南力克镇146名、库木西力克乡85名、塔尕尔其乡32名、牙甫泉镇70名、艾尔木东乡49名、英阿瓦提乡44名、阿拉力乡56名、阿拉甫65名</t>
  </si>
  <si>
    <t>经济效益：带动788名监测户增收，每月增收≥1000元。
社会效益：增加农民收入，有效提升道路安全水平的提升。</t>
  </si>
  <si>
    <t>交通局</t>
  </si>
  <si>
    <t>王英琦</t>
  </si>
  <si>
    <t>slx44</t>
  </si>
  <si>
    <t>村级公益性岗位补助项目</t>
  </si>
  <si>
    <t>计划投资2349.9万元，对1119名村级公益性岗位（监测对象）按照每人每月1750元进行补助。其中：疏勒镇70名、巴合齐乡88名、塔孜洪乡132名、英尔力克乡108名、罕南力克镇150名、库木西力克乡139名、塔尕尔其乡50名、牙甫泉镇109名、艾尔木东乡61名、阿拉力乡59名、英阿瓦提乡58名、阿拉甫乡95名。</t>
  </si>
  <si>
    <t>经济效益：带动1119人每月增收≥1750元。
社会效益：带动群众就业增收。</t>
  </si>
  <si>
    <t>人社局</t>
  </si>
  <si>
    <t>李雪荣</t>
  </si>
  <si>
    <t>slx45</t>
  </si>
  <si>
    <t>外出就业交通费补助项目</t>
  </si>
  <si>
    <t>交通费补助</t>
  </si>
  <si>
    <t>计划投资500万元，对符合条件外出务工就业的脱贫户（含监测户）进行交通费补助，按照实际产生的交通费用拨付资金。</t>
  </si>
  <si>
    <t>经济效益：带动2000人（监测对象≥200人）增收，每月增收≥2000元。
社会效益：带动群众就业增收。</t>
  </si>
  <si>
    <t>三</t>
  </si>
  <si>
    <t>乡村建设行动</t>
  </si>
  <si>
    <t>slx46</t>
  </si>
  <si>
    <t>疏勒县塔尕尔其乡道路建设项目</t>
  </si>
  <si>
    <t>农村道路建设</t>
  </si>
  <si>
    <t>计划投资2000万元，项目路线长度22.9公里（沥青路），路基宽6米，路面宽5米，每公里87万元。</t>
  </si>
  <si>
    <t>社会效益：提高运输效率，降低物流成本，形成综合运输体系，促进当地产业发展。</t>
  </si>
  <si>
    <t>交通运输局</t>
  </si>
  <si>
    <t>slx47</t>
  </si>
  <si>
    <t>疏勒县农村公路养护项目</t>
  </si>
  <si>
    <t>4个乡镇</t>
  </si>
  <si>
    <t>计划投资1000万元，1.对牙甫泉镇-艾尔木东乡-S214线修补旧路面坑槽、撒铺粘层、罩面、施画标线、补齐安全设施等，面积100000平方米，投资600万元。2.对疏勒县牙甫泉镇1村、3村、6村、7村、8村、10村，库木西力克乡5村、8村、9村、15村、16村、18村、19村，英尔力克乡5村、6村、7村、8村、9村、11村、17村的主要乡道、村道路进行修补旧路面坑槽、补齐安全设施等，面积40000平方米，投资400万元。</t>
  </si>
  <si>
    <t>社会效益：缓解了交通压力，减少了交通事故的发生，保障了公众的出行安全，提升乡村整体形象</t>
  </si>
  <si>
    <t>slx48</t>
  </si>
  <si>
    <t>喀什噶尔河灌区疏勒县灌片库山河流域续建配套与现代化改造工程（一期）牙甫泉镇斗渠部分</t>
  </si>
  <si>
    <t>农村供水保障工程建设</t>
  </si>
  <si>
    <t>2025.01
-
2025.11</t>
  </si>
  <si>
    <t>牙甫泉镇1村、4村、6村、7村、8村、9村、10村、12村、13村、14村、17村、18、19村、20、21村</t>
  </si>
  <si>
    <t>计划投资3040万元，改建牙甫泉镇斗渠共27公里，流量为0.13-0.4m³/s,并配套改建渠系建筑物。</t>
  </si>
  <si>
    <t>社会效益：改善灌区的引水条件和生态环境，促进灌区经济发展，提高灌区节水量，进一步提高灌区灌溉利用效率</t>
  </si>
  <si>
    <t>水利局</t>
  </si>
  <si>
    <t>贺勇</t>
  </si>
  <si>
    <t>slx49</t>
  </si>
  <si>
    <t>疏勒县盖孜河流域跃进干渠沉沙池工程项目</t>
  </si>
  <si>
    <t>巴合齐乡14村</t>
  </si>
  <si>
    <t>计划投资4000万元，修建沉沙池1座（库容30-50万立方米），引水流量30m³/s，控制灌溉面积29.5万亩耕地。</t>
  </si>
  <si>
    <t>slx50</t>
  </si>
  <si>
    <t>公厕建设项目</t>
  </si>
  <si>
    <t>农村卫生厕所改造（户用、公共厕所）</t>
  </si>
  <si>
    <t>疏勒镇4村、6村、9村、11村、12村；塔孜洪乡16村、18村、19村；英尔力克乡1村、2村、3村、4村、5村、6村、7村、8村、9村、10村、11村、13村、17村、19村；罕南力克镇8村、10村，15村；库木西力克乡1村、4村、5村、6村、8村、12村、16村、17村、18村；塔尕尔其乡2村；牙甫泉镇1村、5村、9村；艾尔木东乡5村、8村、11村；阿拉力乡5村、8村、10村；英阿瓦提乡2村、5村、9村</t>
  </si>
  <si>
    <t>计划投资980万元，新建公共厕所（水冲式）49座，每座投资20万元、60平方米。其中：
1.疏勒镇5座，投资100万元。4村1座、6村1座、9村1座、11村1座、12村1座；
2.塔孜洪乡3座，投资60万元。16村1座、18村1座、19村1座；
3.英尔力克乡15座，投资300万元。1村1座、2村1座、3村1座、4村1座、5村1座、6村1座、7村1座、8村1座、9村1座、10村1座、11村1座、13村1座、17村1座、19村1座；
4.罕南力克镇3座，投资60万元。8村1座、10村1座，15村1座；
5.库木西力克乡9座，投资180万元。1村1座、4村1座、5村1座、6村1座、8村1座、12村1座、16村1座、17村1座、18村1座；
6.塔尕尔其乡1座，投资20万元。2村1座；
7.牙甫泉镇3座，投资60万元。1村1座、5村1座、9村1座；
8.艾尔木东乡3座，投资60万元。5村1座、8村1座、11村1座；
9.阿拉力乡4座，投资80万元。1村1座、4村1座、5村1座、8村1座；
10.英阿瓦提乡3座，投资60万元。2村1座、5村1座、9村1座。</t>
  </si>
  <si>
    <t>社会效益：提升人居环境和生态文明水平，有利于提升居民整体健康水平，满足群众日常生活需求，逐步提升整体文明素质</t>
  </si>
  <si>
    <t>slx51</t>
  </si>
  <si>
    <t>垃圾处理站建设项目</t>
  </si>
  <si>
    <t>农村垃圾治理</t>
  </si>
  <si>
    <t>英尔力克乡10村、英阿瓦提乡7村、阿拉甫乡11村；</t>
  </si>
  <si>
    <t>计划投资1200万元，在英尔力克乡10村、英阿瓦提乡7村、阿拉甫乡11村配套垃圾处理站（一站式低温磁化垃圾处理装置），每个村1座（日处理能力8-10吨），共3座，每座400万元。</t>
  </si>
  <si>
    <t>社会效益：通过项目建设逐步推进农村生活垃圾分类工作，实现农村生活垃圾处理“减量化、资源化、无害化”</t>
  </si>
  <si>
    <t>slx52</t>
  </si>
  <si>
    <t>疏勒县牙甫泉镇易地搬迁安置点供排水管网改造以工代赈项目</t>
  </si>
  <si>
    <t>计划投资390万元，改造提升供排水管网4.5公里，建设污水处理站2座及附属配套。</t>
  </si>
  <si>
    <t>社会效益：进一步提升农村基础设施配套，实现乡村宜居宜业</t>
  </si>
  <si>
    <t>以工代赈资金</t>
  </si>
  <si>
    <t>slx53</t>
  </si>
  <si>
    <t>疏勒县牙甫泉镇道路以工代赈项目</t>
  </si>
  <si>
    <t>牙甫泉镇11村、13村、15村、17村</t>
  </si>
  <si>
    <t>计划投资390万元，路面硬化5000平方米，新建村组道路5.1公里（宽3.5m）及附属配套。</t>
  </si>
  <si>
    <t>经济效益：通过项目实施，预计吸纳当地低收入群众务工≥72人、计划发放劳务报酬规模≥80万元。
社会效益：进一步提升农村基础设施配套，实现乡村宜居宜业。</t>
  </si>
  <si>
    <t>slx54</t>
  </si>
  <si>
    <t>疏勒县库木西力克乡防渗渠以工代赈项目</t>
  </si>
  <si>
    <t>库木西力克乡18村</t>
  </si>
  <si>
    <t>计划投资300万元，渠道防渗4公里及附属配套，设计流量0.3-0.7m³/s。</t>
  </si>
  <si>
    <t>经济效益：通过项目实施，预计吸纳当地低收入群众务工≥42人、计划发放劳务报酬规模≥62万元。
社会效益：进一步提升农村基础设施配套，实现乡村宜居宜业。</t>
  </si>
  <si>
    <t>slx55</t>
  </si>
  <si>
    <t>疏勒县罕南力克镇道路以工代赈项目</t>
  </si>
  <si>
    <t>罕南力克镇11村、12村、13村、14村</t>
  </si>
  <si>
    <t>计划投资360万元，村组道路4公里及附属配套。</t>
  </si>
  <si>
    <t>经济效益：通过项目实施，预计吸纳当地低收入群众务工≥50人、计划发放劳务报酬规模≥74万元。
社会效益：进一步提升农村基础设施配套，实现乡村宜居宜业。</t>
  </si>
  <si>
    <t>slx56</t>
  </si>
  <si>
    <t>疏勒县阿拉甫乡道路以工代赈项目</t>
  </si>
  <si>
    <t>阿拉甫乡9村</t>
  </si>
  <si>
    <t>计划投资197万元，村组道路建设5公里及附属配套。</t>
  </si>
  <si>
    <t>经济效益：通过项目实施，预计吸纳当地低收入群众务工≥42人、计划发放劳务报酬规模≥50万元。
社会效益：进一步提升农村基础设施配套，实现乡村宜居宜业。</t>
  </si>
  <si>
    <t>slx57</t>
  </si>
  <si>
    <t>疏勒县阿拉力乡防渗渠以工代赈项目</t>
  </si>
  <si>
    <t>阿拉力乡3村、4村、5村、6村、10村</t>
  </si>
  <si>
    <t>计划投资390万元，渠道防渗5公里及附属配套，设计流量0.3-0.8m³/s。</t>
  </si>
  <si>
    <t>经济效益：通过项目实施，预计吸纳当地低收入群众务工≥65人、计划发放劳务报酬规模≥79万元。
社会效益：进一步提升农村基础设施配套，实现乡村宜居宜业。</t>
  </si>
  <si>
    <t>slx58</t>
  </si>
  <si>
    <t>疏勒县牙甫泉镇防渗渠以工代赈项目</t>
  </si>
  <si>
    <t>牙甫泉镇7村、8村、9村</t>
  </si>
  <si>
    <t>计划投资380万元，渠道防渗5.68公里及附属配套，设计流量0.3—0.7m³/s。</t>
  </si>
  <si>
    <t>经济效益：通过项目实施，预计吸纳当地低收入群众务工≥73人、计划发放劳务报酬规模≥78万元。
社会效益：进一步提升农村基础设施配套，实现乡村宜居宜业。</t>
  </si>
  <si>
    <t>以工代赈资金
（储备）</t>
  </si>
  <si>
    <t>slx59</t>
  </si>
  <si>
    <t>疏勒县艾尔木东乡防渗渠以工代赈项目</t>
  </si>
  <si>
    <t>艾尔木东乡2村、9村</t>
  </si>
  <si>
    <t>计划投资390万元，渠道防渗5公里及附属配套，设计流量0.3-0.7m³/s。</t>
  </si>
  <si>
    <t>经济效益：通过项目实施，预计吸纳当地低收入群众务工≥52人、计划发放劳务报酬规模≥79万元。
社会效益：进一步提升农村基础设施配套，实现乡村宜居宜业。</t>
  </si>
  <si>
    <t>slx60</t>
  </si>
  <si>
    <t>疏勒县巴合齐乡防渗渠以工代赈项目</t>
  </si>
  <si>
    <t>巴合齐乡2村、3村</t>
  </si>
  <si>
    <t>计划投资360万元，渠道防渗5公里及附属配套，设计流量0.3-0.7m³/s。</t>
  </si>
  <si>
    <t>经济效益：通过项目实施，预计吸纳当地低收入群众务工≥47人、计划发放劳务报酬规模≥74万元。
社会效益：进一步提升农村基础设施配套，实现乡村宜居宜业。</t>
  </si>
  <si>
    <t>巴合齐乡</t>
  </si>
  <si>
    <t>黄乃源</t>
  </si>
  <si>
    <t>slx61</t>
  </si>
  <si>
    <t>疏勒县塔孜洪乡防渗渠以工代赈项目</t>
  </si>
  <si>
    <t>计划投资200万元，渠道防渗2.5公里及附属配套，设计流量0.2-0.5m³/s。</t>
  </si>
  <si>
    <t>经济效益：通过项目实施，预计吸纳当地低收入群众务工≥35人、计划发放劳务报酬规模≥41万元。
社会效益：进一步提升农村基础设施配套，实现乡村宜居宜业。</t>
  </si>
  <si>
    <t>slx62</t>
  </si>
  <si>
    <t>疏勒县英阿瓦提乡防渗渠以工代赈项目</t>
  </si>
  <si>
    <t>英阿瓦提乡7村</t>
  </si>
  <si>
    <t>计划投资340万元，渠道防渗4.2公里及附属配套，设计流量0.4-0.8m³/s。</t>
  </si>
  <si>
    <t>经济效益：通过项目实施，预计吸纳当地低收入群众务工≥48人、计划发放劳务报酬规模≥70万元。
社会效益：进一步提升农村基础设施配套，实现乡村宜居宜业。</t>
  </si>
  <si>
    <t>四</t>
  </si>
  <si>
    <t>易地搬迁后扶</t>
  </si>
  <si>
    <t>slx63</t>
  </si>
  <si>
    <t>易地搬迁安置区公共服务岗位补助项目</t>
  </si>
  <si>
    <t>就业发展工程</t>
  </si>
  <si>
    <t>10个易地搬迁安置区</t>
  </si>
  <si>
    <t>计划投资296.1万元，对疏勒县10个易地搬迁安置点141名公共服务人员按照每人每月1750元的标准进行补助。其中：疏勒镇24名，巴合齐乡14名，英尔力克乡12名，罕南力克镇10名，库木西力克乡10名，塔尕尔其乡14名，牙甫泉镇29名，艾尔木东乡7名，英阿瓦提乡14名，阿拉甫乡7名。</t>
  </si>
  <si>
    <t>经济效益：带动141名脱贫户（含监测对象）增收，每月增收≥1750元。
社会效益：增加农民收入，提升易地搬迁安置区后续发展能力。</t>
  </si>
  <si>
    <t>发改委</t>
  </si>
  <si>
    <t>宋福红</t>
  </si>
  <si>
    <t>slx64</t>
  </si>
  <si>
    <t>英尔力克乡易地搬迁安置区污水处理设备购置项目</t>
  </si>
  <si>
    <t>必要基础设施建设</t>
  </si>
  <si>
    <t>英尔力克乡易地搬迁安置区</t>
  </si>
  <si>
    <t>计划投资100万元，在疏勒县英尔力克乡易地搬迁安置区购置一体化污水处理装置1套（日处理量30方）、新建化粪池30m³、检查井20个及相关附属设施。</t>
  </si>
  <si>
    <t>社会效益：1.通过项目建设，有效改善项目区生活污水治理能力，扭转项目区污水治理现状。</t>
  </si>
  <si>
    <t>slx65</t>
  </si>
  <si>
    <t>易地扶贫搬迁债券贴息补助项目</t>
  </si>
  <si>
    <t>易地扶贫搬迁贷款债券贴息补助</t>
  </si>
  <si>
    <t>疏勒县</t>
  </si>
  <si>
    <t>对易地扶贫搬迁政府债券进行贴息，资金213.5万元。</t>
  </si>
  <si>
    <t>社会效益：易地扶贫搬迁政府债券进行贴息，缓解财政压力。</t>
  </si>
  <si>
    <t>财政局</t>
  </si>
  <si>
    <t>黄柳飞</t>
  </si>
  <si>
    <t>五</t>
  </si>
  <si>
    <t>巩固三保障成果</t>
  </si>
  <si>
    <t>slx66</t>
  </si>
  <si>
    <t>雨露计划补助项目</t>
  </si>
  <si>
    <t>享受“雨露计划+”职业教育补助</t>
  </si>
  <si>
    <t>计划投资1400万元，对6956名疏勒县农村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职院校、技师学院等）（后续根据实际情况核算人数），按照每人每年3000元的标准给予助学补助。</t>
  </si>
  <si>
    <t>社会效益：引导和支持农村脱贫户、边缘户家庭新成长劳动力接受职业教育，培养技能型人才、促进稳定就业、提高人口素质、促进经济发展。</t>
  </si>
  <si>
    <t>教育局</t>
  </si>
  <si>
    <t>俞江</t>
  </si>
  <si>
    <t>六</t>
  </si>
  <si>
    <t>项目管理费</t>
  </si>
  <si>
    <t>slx67</t>
  </si>
  <si>
    <t>项目管理费项目</t>
  </si>
  <si>
    <t>从中央衔接资金中按照不超过1%的比例据实列支项目管理费，计划从2025年中央衔接资金中提取项目管理费700万元。主要用于项目前期设计、评审等与项目管理相关的开支。</t>
  </si>
  <si>
    <t>-</t>
  </si>
  <si>
    <t>有效提高乡村振兴项目管理水平</t>
  </si>
  <si>
    <t>农业农村局</t>
  </si>
  <si>
    <t>赵守康</t>
  </si>
  <si>
    <t>七</t>
  </si>
  <si>
    <t>其他</t>
  </si>
  <si>
    <t>slx68</t>
  </si>
  <si>
    <t>低氟边销茶“送茶入户”项目</t>
  </si>
  <si>
    <t>困难群众饮用低氟茶</t>
  </si>
  <si>
    <t>计划投资50万元，对8360户监测帮扶家庭开展“健康饮茶”“送茶入户”，每户家庭赠送2公斤低氟边销茶。</t>
  </si>
  <si>
    <t>社会效益：做好低氟边销茶推广工作，有助于降低人体内的氟含量，对于预防氟中毒和保护牙齿健康具有积极的作用。</t>
  </si>
  <si>
    <t>县委统战部</t>
  </si>
  <si>
    <t>李艳奎</t>
  </si>
  <si>
    <t>实施项目计划投资</t>
  </si>
  <si>
    <t>本次安排资金
（万元）</t>
  </si>
  <si>
    <t>项目申报的可行性</t>
  </si>
  <si>
    <t>土地情况</t>
  </si>
  <si>
    <t>利益联结机制（明确经营主体、收益等）</t>
  </si>
  <si>
    <t>责任领导</t>
  </si>
  <si>
    <t>到户产业奖补项目，持续增加农户收入，户均增收1200元以上（2024年数据）</t>
  </si>
  <si>
    <t>通过补贴促进农民稳定增收、调整种植结构、保障粮食安全</t>
  </si>
  <si>
    <t>崔昌民</t>
  </si>
  <si>
    <t>到户产业奖补项目，持续增加农户收入，户均增收600元以上（2024年数据）</t>
  </si>
  <si>
    <t>通过补贴促进农民稳定增收、调整种植结构</t>
  </si>
  <si>
    <t>到户产业奖补项目，持续增加农户收入，户均增收300元以上（2024年数据）</t>
  </si>
  <si>
    <t>通过补贴促进农民稳定增收、鼓励庭院种植</t>
  </si>
  <si>
    <t>多力坤·艾尔肯</t>
  </si>
  <si>
    <t>到户产业奖补项目，持续增加农户收入，截至目前牛存栏11.06万头，户均增收3000元以上（2024年数据）</t>
  </si>
  <si>
    <t>通过补贴促进农民稳定增收、发展畜牧业养殖</t>
  </si>
  <si>
    <t>艾合买提·吐尔逊</t>
  </si>
  <si>
    <t>到户产业奖补项目，持续增加农户收入，截至目前羊存栏56.25万只，户均增收300元以上（2024年数据）</t>
  </si>
  <si>
    <t>计划投资1500万元，对12个乡镇的脱贫户（含检测对象）进行小额贷款贴息，贴息利率年利率按照3.45%至3.7%执行，贷款用于帮助农户发展产业，有效减轻农民贷款成本，增加了脱贫户及边缘户收入。</t>
  </si>
  <si>
    <t>帮助脱贫户发展生产，激发脱贫户内生动力，有效减轻15000户农户经济负担</t>
  </si>
  <si>
    <t>激发脱贫户内生动力，有效减轻户经济负担</t>
  </si>
  <si>
    <t>增加农户房前屋后可耕种土地面积，提高土地利用率，解决农村人居环境脏乱差顽疾</t>
  </si>
  <si>
    <t>增加有效的耕地面积，解决农村人居环境脏乱差顽疾</t>
  </si>
  <si>
    <t>阿力木江·阿卜杜吾普尔</t>
  </si>
  <si>
    <t>解决图斑地块、零散土地无法耕种问题，增加大田可耕种面积</t>
  </si>
  <si>
    <t>将零散土地合并成较大的连续地块，增加有效的耕地面积</t>
  </si>
  <si>
    <t>用于解决高标准农田沉砂池前端引水、防渗问题，有效提高区域水资源利用效率、提高区域节水水平和农田灌溉供水保障率，降低农业生产成本，有助于提高农作物产量和质量。</t>
  </si>
  <si>
    <t>赵进龙</t>
  </si>
  <si>
    <t>彭永胜</t>
  </si>
  <si>
    <t>潘晓斌</t>
  </si>
  <si>
    <t>张琳</t>
  </si>
  <si>
    <t>甘宁</t>
  </si>
  <si>
    <t>丁晓春</t>
  </si>
  <si>
    <t>张超</t>
  </si>
  <si>
    <t>计划投资100万元，对塔孜洪乡7村养殖场进行提升改造，主要包括：地面硬化800平米、围网改造1000米、自动饮水系统及露粪板安装等。</t>
  </si>
  <si>
    <t>用途：野猪养殖
运营企业：疏勒惠丰农商建设发展服务有限公司
项目实施后生产加工能力、年产值：特色生态黑猪数量超过100余头，年产值15余万元
带动就业情况：带动就业5人，月平均工资3500元
年收益情况：3万元</t>
  </si>
  <si>
    <t>不涉及</t>
  </si>
  <si>
    <t>疏勒惠丰农商建设发展服务有限公司运营，带动就业5人，月平均工资3500元，年收益情况：3万元</t>
  </si>
  <si>
    <t>用途：食用菌种植
运营企业：鲁疆情农业科技发展有限公司
项目实施后生产加工能力、年产值：产值400万
带动就业情况：带动就业6人，月平均工资2000元
年收益情况：5万元</t>
  </si>
  <si>
    <t>鲁疆情农业科技发展有限公司运营，带动就业6人，月平均工资2000元，年收益情况：5万元</t>
  </si>
  <si>
    <t>用途：辣椒精深加工（辣椒酱、辣椒面）
运营企业：喀什禄宏鹏食品科技有限公司，投资1000万元
项目实施后生产加工能力、年产值：年处理2万吨，年产值1.5亿
带动就业情况：带动就业200人，月平均工资4000元
年收益情况：40万元</t>
  </si>
  <si>
    <t>集体土地，建设用地</t>
  </si>
  <si>
    <t>喀什禄宏鹏食品科技有限公司运营，带动就业200人，月平均工资4000元，年收益情况：40万元</t>
  </si>
  <si>
    <t>计划投资500万元，对英尔力克乡12村农贸市场进行提升改造，主要包括：旧棚翻新15座、地面硬化18000平方米、钢板桥1座、消防水池1座、配套上下水、电、气等。</t>
  </si>
  <si>
    <t>用途：农贸市场建设
运营个人：大户（吉力力·苏莱曼）
社会效益：改善农贸市场营商环境，刺激全乡经济活力
带动就业情况：带动就业100人，月平均工资400元</t>
  </si>
  <si>
    <t>大户（吉力力·苏莱曼）运营，带动就业100人，月平均工资400元</t>
  </si>
  <si>
    <t>计划投资300万元，对库木西力克乡1村蔬菜加工厂进行提升改造，主要包括：配套干式电力变压器500KVA、晾晒场2500平方，100吨地磅、彩钢房（库房）800平方米及配套上下水等。</t>
  </si>
  <si>
    <t>用途：对原有厂房提升改造（洋葱、辣椒）
运营企业：疏勒县绿韵农业科技有限公司，投资200万元
项目实施后生产加工能力、年产值：1000万元
带动就业情况：带动就业12人，月平均工资2500元
年收益情况：10万元</t>
  </si>
  <si>
    <t>疏勒县绿韵农业科技有限公司运营，带动就业12人，月平均工资2500元，年收益情况：10万元</t>
  </si>
  <si>
    <t>计划投资30万元，对库木西力克乡1村粮食加工厂进行提升改造，主要包括：新增1座保鲜速冻一体冷库（110立方米）及其他附属配套。</t>
  </si>
  <si>
    <t>用途：小米、大米及部分玉米加工
运营企业：喀什葱岭农业科技有限公司，投资170万元
项目实施后生产加工能力、年产值：100万元
带动就业情况：带动就业17人，月平均工资2000元
年收益情况：1万元</t>
  </si>
  <si>
    <t>喀什葱岭农业科技有限公司运营，带动就业17人，月平均工资2000元，年收益情况：1万元</t>
  </si>
  <si>
    <t>计划投资350万元，对库木西力克乡9村辣椒加工厂进行提升改造，主要包括：新建晾晒场2000平方米、机棚1900平方米，成品库2000平方米、350KVA变压器及上下水、电等。</t>
  </si>
  <si>
    <t>用途：辣椒加工
运营企业：新疆晟耀农业科技发展有限公司，投资280万元
项目实施后生产加工能力、年产值：500万
带动就业情况：带动就业15人，月平均工资2000元
年收益情况：11万元</t>
  </si>
  <si>
    <t>新疆晟耀农业科技发展有限公司运营，带动就业15人，月平均工资2000元，年收益情况：11万元</t>
  </si>
  <si>
    <t>计划投资150万元，对库木西力克乡10村净菜中心进行提升改造，主要包括：地面硬化1500平方米，大跨度彩钢厂棚1300平方米及上下水、电等。</t>
  </si>
  <si>
    <t>用途：辣椒加工
运营企业：新疆嘉煊农业公司，投资500万元
项目实施后生产加工能力、年产值：500万
带动就业情况：带动就业16人，月平均工资2500元
年收益情况：4.5万元</t>
  </si>
  <si>
    <t>新疆嘉煊农业公司运营，带动就业16人，月平均工资2500元，年收益情况：4.5万元</t>
  </si>
  <si>
    <t>为落实好小微产业园设施完备，新建消防水池等配套，及时处置突发事故，提高产业落户招商力度，提高小微产业园出租回报效益。</t>
  </si>
  <si>
    <t>鲜食玉米企业运营，带动就业10人，月平均工资2500元，年收益情况：9万元</t>
  </si>
  <si>
    <t>计划投资240万元。1.投资185万元，对塔尕尔其乡6村农村市场进行提升改造，主要包括：地面硬化4000平方米、交易棚1500平方米、配套消防、安防、水网等附属设施。2.投资55万元，对6村活畜市场进行提升改造，主要包括：地面铺设戈壁料及砖块2000平方米、安装牲畜围栏800米、配套上下水、电等。</t>
  </si>
  <si>
    <t>用途：农贸市场建设
运营个人：大户（麦合木提江）
社会效益：改善农贸市场营商环境，刺激全乡经济活力
带动就业情况：带动就业20人，月平均工资400元；</t>
  </si>
  <si>
    <t>大户（麦合木提江）运营，带动就业20人，月平均工资400元</t>
  </si>
  <si>
    <t>用途：农贸市场建设
运营企业：喀什体力斯木进出口有限公司
社会效益：改善农贸市场营商环境，刺激全乡经济活力
带动就业情况：带动就业150人，月平均工资400元</t>
  </si>
  <si>
    <t>国有建设用地，需办理土地划拨或出让手续</t>
  </si>
  <si>
    <t>喀什体力斯木进出口有限公司运营，带动就业150人，月平均工资3000元</t>
  </si>
  <si>
    <t>用途：滴灌带生产
运营企业：喀什尚润节水有限公司，投资200万元
项目实施后生产加工能力、年产值：年产量3000吨
带动就业情况：带动就业20余人，月平均工资2000元
年收益情况：11万元</t>
  </si>
  <si>
    <t>喀什尚润节水有限公司运营，带动就业20余人，月平均工资2000元，年收益情况：11万元</t>
  </si>
  <si>
    <t>用途：鱼类养殖
运营企业：大疆渔水产养殖有限公司，投资400万元
项目实施后生产加工能力、年产值：年产70吨，产值600万元
带动就业情况：带动就业70余人，月平均工资3000元
年收益情况：45万元</t>
  </si>
  <si>
    <t>集体土地，一般耕地，需备案设施农业用地</t>
  </si>
  <si>
    <t>大疆渔水产养殖有限公司运营，带动就业70人，月平均工资3000元，年收益情况：45万元</t>
  </si>
  <si>
    <t>用途：水产养殖
运营企业：喀什民欢商贸有限责任公司，企业投资100万元
项目实施后生产加工能力、年产值：年产20吨，产值60万元
带动就业情况：带动就业5人，月平均工资2000元
年收益情况：10万元</t>
  </si>
  <si>
    <t>设施农业用地</t>
  </si>
  <si>
    <t>喀什民欢商贸有限责任公司运营，带动就业5人，月平均工资2000元，年收益情况：10万元</t>
  </si>
  <si>
    <t>用途：羊养殖
运营企业：喀什拜尔开提养殖专业合作社，企业投资500万元
项目实施后生产加工能力、年产值：年产210吨，产值600万元
带动就业情况：带动就业5人，月平均工资2000元
年收益情况：11万元</t>
  </si>
  <si>
    <t>喀什拜尔开提养殖专业合作社运营，带动就业5人，月平均工资2000元，年收益情况：11万元</t>
  </si>
  <si>
    <t>计划投资100万元，对艾尔木东乡4村原有蔬菜购销平台进行提升改造，主要包括：新建300立方消防水池一座，地面做无尘化处理。</t>
  </si>
  <si>
    <t>用途：南瓜精深加工（南瓜酱）
运营企业：喀什艾尔木东中百食品加工有限公司
项目实施后生产加工能力、年产值：120-200吨
带动就业情况：带动就业10人，月平均工资3000元
年收益情况：3万元</t>
  </si>
  <si>
    <t>喀什艾尔木东中百食品加工有限公司运营，带动就业10人，月平均工资3000元，年收益情况：3万元</t>
  </si>
  <si>
    <t>用途：牛羊养殖
运营企业：大户（图拉普·图尔荪）
项目实施后生产加工能力、年产值：扩建后养殖牛1500头，羊500只
带动就业情况：带动就业20人，月平均工资2500元
年收益情况：8万元</t>
  </si>
  <si>
    <t>大户（图拉普·图尔荪）运营，带动就业20人，月平均工资2500元，年收益情况：8万元</t>
  </si>
  <si>
    <t>用途：蔬菜保鲜
运营企业：喀什恩特农业发展有限公司
项目实施后生产加工能力、年产值：300万元
带动就业情况：带动就业20人，月平均工资2000元
年收益情况：8万元</t>
  </si>
  <si>
    <t>经济效益：通过项目实施，发展当地蔬菜产业，年产值300万元；产权归属1个村，每年每个村可增加村集体收入≥8万元。
社会效益：项目实施预计解决就业≥20人</t>
  </si>
  <si>
    <t>喀什恩特农业发展有限公司运营，带动就业20人，月平均工资2000元，年收益情况：8万元</t>
  </si>
  <si>
    <t>用途：兔子养殖
运营企业：喀什三用生物科技有限公司
项目实施后生产加工能力、年产值：养殖兔子3万只、年繁育兔子5万只，年产值175万元
带动就业情况：带动就业5人，月平均工资2000元
年收益情况：3万元</t>
  </si>
  <si>
    <t>喀什三用生物科技有限公司运营，带动就业5人，月平均工资2000元，年收益情况：3万元</t>
  </si>
  <si>
    <t>用途：3村豆制品加工、9村酿酒
运营企业：3村金豆豆制品加工有限公司、9村新疆融顺农业发展有限公司
项目实施后生产加工能力、年产值：3村后续根据订单公司确定、9村酿酒60吨，年产值600万元
带动就业情况：带动就业10人，月平均工资2000元
年收益情况：5万元</t>
  </si>
  <si>
    <t>3村金豆豆制品加工有限公司、9村新疆融顺农业发展有限公司，带动就业10人，月平均工资2000元，年收益情况：5万元</t>
  </si>
  <si>
    <t>用途：辣椒精深加工（辣椒酱、辣椒面）
运营企业：疏勒县润耕天下农业科技有限公司，投资1000万元
项目实施后生产加工能力、年产值：年加工2万吨
带动就业情况：带动就业200余人、月平均工资3000元
年收益情况：40万元</t>
  </si>
  <si>
    <t>国有土地，建设用地</t>
  </si>
  <si>
    <t>疏勒县润耕天下农业科技有限公司运营，季节性就业200余人、月平均工资3000元，年收益情况：40万元</t>
  </si>
  <si>
    <t>计划投资500万元，对阿拉甫乡12村农贸市场进行提升改造，主要包括：地面硬化13100㎡，新建内部道路160米、改造市场入口大门3处、商铺内外改造2400㎡，交易区彩钢房改造5400㎡，改造厕所1座，改造上下水、配套电力等。</t>
  </si>
  <si>
    <t>用途：农贸市场建设
运营企业：疏勒县阿拉甫乡新星农贸市场
社会效益：改善农贸市场营商环境，刺激全乡经济活力
带动就业情况：带动就业100人，月平均工资400元</t>
  </si>
  <si>
    <t>疏勒县阿拉甫乡新星农贸市场公司运营，带动就业100人，月平均工资400元</t>
  </si>
  <si>
    <t>用途：玉米精深加工
运营企业：新疆广源科技发展有限公司
项目实施后生产加工能力、年产值：年处理3.5万吨，年产值7000万元
带动就业情况：带动就业100人，月平均工资3000元
年收益情况：60万元</t>
  </si>
  <si>
    <t>新疆广源科技发展有限公司运营，带动就业100人，月平均工资3000元，年收益情况：60万元</t>
  </si>
  <si>
    <t>杜强</t>
  </si>
  <si>
    <t>用途：对虾养殖
运营企业：新疆静悟海纳农牧业投资有限公司，投入1800万元
项目实施后生产加工能力、年产值：年产160-250吨，年产值2000万元
带动就业情况：带动就业100人，月平均工资3000元
年收益情况：50万元</t>
  </si>
  <si>
    <t>国有土地，未利用地，需招拍挂</t>
  </si>
  <si>
    <t>新疆静悟海纳农牧业投资有限公司运营，带动就业100人，月平均工资3000元，年收益情况：50万元</t>
  </si>
  <si>
    <t>计划投资3000万元，在阿拉力乡3村园区内新建豆瓣晾晒厂1座，主要包括：晾晒厂1万平方米，加工车间1万平方米（原料加工区、成品加工区等），配套水电路等。</t>
  </si>
  <si>
    <t>用途：拌面酱、豆瓣酱加工
运营企业：四川蜀家酿食品有限公司，投资1000万元
项目实施后生产加工能力、年产值：可产生5000吨拌面酱、豆瓣酱等相关产品，年产值在5000万以上
带动就业情况：带动就业100人，月平均工资2000元
年收益情况：90万元</t>
  </si>
  <si>
    <t>国有土地、建设用地</t>
  </si>
  <si>
    <t>四川蜀家酿食品有限公司运营，带动就业100人，月平均工资2000元，年收益情况：90万元</t>
  </si>
  <si>
    <t>增加农民收入，有效提升道路安全水平的提升</t>
  </si>
  <si>
    <t>增加农民收入，有效提升村级公共事业管理水平，缓解村级集体经济压力</t>
  </si>
  <si>
    <t>增加农民收入，有效提升村级公共事业管理水平，</t>
  </si>
  <si>
    <t>激发农户外出就业积极性，带动群众就业增收</t>
  </si>
  <si>
    <t>主要为塔尕尔其乡棉花产业区道与各村道路相连接（2万亩优质棉基地）</t>
  </si>
  <si>
    <t>提高运输效率，降低物流成本，形成综合运输体系，促进当地产业发展。</t>
  </si>
  <si>
    <t>通过项目实施，缓解交通压力，减少交通事故的发生，保障了公众的出行安全，提升乡村整体形象</t>
  </si>
  <si>
    <t>缓解交通压力，减少交通事故的发生，保障了公众的出行安全，提升乡村整体形象</t>
  </si>
  <si>
    <t>改善灌区的引水条件和生态环境，促进灌区经济发展，提高灌区节水量，进一步提高灌区灌溉利用效率</t>
  </si>
  <si>
    <t>可有效降低灌区来水含沙量，缓解灌区内渠道淤积，增强灌区内水资源调配能力、提高灌区灌溉保证率，降低运行管理费用</t>
  </si>
  <si>
    <t>可有效降低灌区来水含沙量，缓解灌区内渠道淤积，增强灌区内水资源调配能力、提高灌区灌溉保证率，降低运行管理费用（解决盖孜河流域灌区，塔孜洪乡没合适的地，放在巴合齐乡）</t>
  </si>
  <si>
    <t>疏勒镇4村、6村、9村、11村、12村；塔孜洪乡16村、18村、19村；英尔力克乡1村、2村、3村、4村、5村、6村、7村、8村、9村、10村、11村、13村、17村、19村；罕南力克镇8村、10村，15村；库木西力克乡4村、5村、16村；塔尕尔其乡2村；牙甫泉镇1村、5村、9村；艾尔木东乡5村、8村、11村；阿拉力乡5村、8村、10村；英阿瓦提乡2村、5村、9村</t>
  </si>
  <si>
    <t>计划投资860万元，新建公共厕所（水冲式）43座，每座投资20万元、60平方米。其中：
1.疏勒镇5座，投资100万元。4村1座、6村1座、9村1座、11村1座、12村1座；
2.塔孜洪乡3座，投资60万元。16村1座、18村1座、19村1座；
3.英尔力克乡15座，投资300万元。1村1座、2村1座、3村1座、4村1座、5村1座、6村1座、7村1座、8村1座、9村1座、10村1座、11村1座、13村1座、17村1座、19村1座；
4.罕南力克镇3座，投资60万元。8村1座、10村1座，15村1座；
5.库木西力克乡3座，投资60万元。4村1座、5村1座、16村1座；
6.塔尕尔其乡1座，投资20万元。2村1座；
7.牙甫泉镇3座，投资60万元。1村1座、5村1座、9村1座；
8.艾尔木东乡3座，投资60万元。5村1座、8村1座、11村1座；
9.阿拉力乡4座，投资80万元。1村1座、4村1座、5村1座、8村1座；
10.英阿瓦提乡3座，投资60万元。2村1座、5村1座、9村1座。</t>
  </si>
  <si>
    <t>提升人居环境和生态文明水平，有利于提升居民整体健康水平，满足群众日常生活需求，逐步提升整体文明素质</t>
  </si>
  <si>
    <t>通过项目建设逐步推进农村生活垃圾分类工作，实现农村生活垃圾处理“减量化、资源化、无害化”</t>
  </si>
  <si>
    <t>逐步推进农村生活垃圾分类工作，实现农村生活垃圾处理“减量化、资源化、无害化”</t>
  </si>
  <si>
    <t>通过项目实施，预计吸纳当地低收入群众务工≥72人、计划发放劳务报酬规模≥117万元</t>
  </si>
  <si>
    <t>进一步提升农村基础设施配套，实现乡村宜居宜业</t>
  </si>
  <si>
    <t>通过项目实施，预计吸纳当地低收入群众务工≥75人、计划发放劳务报酬规模≥117万元</t>
  </si>
  <si>
    <t>预计吸纳当地低收入群众务工≥72人、计划发放劳务报酬规模≥80万元</t>
  </si>
  <si>
    <t>通过项目实施，预计吸纳当地低收入群众务工≥42人、计划发放劳务报酬规模≥90万元</t>
  </si>
  <si>
    <t>预计吸纳当地低收入群众务工≥42人、计划发放劳务报酬规模≥62万元</t>
  </si>
  <si>
    <t>通过项目实施，预计吸纳当地低收入群众务工≥50人、计划发放劳务报酬规模≥108万元</t>
  </si>
  <si>
    <t>预计吸纳当地低收入群众务工≥50人、计划发放劳务报酬规模≥74万元</t>
  </si>
  <si>
    <t>通过项目实施，预计吸纳当地低收入群众务工≥34人、计划发放劳务报酬规模≥60万元</t>
  </si>
  <si>
    <t>预计吸纳当地低收入群众务工≥42人、计划发放劳务报酬规模≥50万元</t>
  </si>
  <si>
    <t>通过项目实施，预计吸纳当地低收入群众务工≥65人、计划发放劳务报酬规模≥117万元</t>
  </si>
  <si>
    <t>预计吸纳当地低收入群众务工≥65人、计划发放劳务报酬规模≥79万元</t>
  </si>
  <si>
    <t>通过项目实施，预计吸纳当地低收入群众务工≥73人、计划发放劳务报酬规模≥114万元</t>
  </si>
  <si>
    <t>预计吸纳当地低收入群众务工≥73人、计划发放劳务报酬规模≥78万元</t>
  </si>
  <si>
    <t>通过项目实施，预计吸纳当地低收入群众务工≥52人、计划发放劳务报酬规模≥117万元</t>
  </si>
  <si>
    <t>预计吸纳当地低收入群众务工≥52人、计划发放劳务报酬规模≥79万元</t>
  </si>
  <si>
    <t>通过项目实施，预计吸纳当地低收入群众务工≥47人、计划发放劳务报酬规模≥108万元</t>
  </si>
  <si>
    <t>预计吸纳当地低收入群众务工≥47人、计划发放劳务报酬规模≥74万元</t>
  </si>
  <si>
    <t>韩东伟</t>
  </si>
  <si>
    <t>通过项目实施，预计吸纳当地低收入群众务工≥35人、计划发放劳务报酬规模≥60万元</t>
  </si>
  <si>
    <t>预计吸纳当地低收入群众务工≥35人、计划发放劳务报酬规模≥41万元</t>
  </si>
  <si>
    <t>通过项目实施，预计吸纳当地低收入群众务工≥48人、计划发放劳务报酬规模≥102万元</t>
  </si>
  <si>
    <t>预计吸纳当地低收入群众务工≥48人、计划发放劳务报酬规模≥70万元</t>
  </si>
  <si>
    <t>增加农民收入，有效提升易地搬迁集中安置区公共事业管理水平</t>
  </si>
  <si>
    <t>增加农民收入，提升易地搬迁安置区后续发展能力。</t>
  </si>
  <si>
    <t>完善易地搬迁安置区污水处理设施</t>
  </si>
  <si>
    <t>有效改善项目区生活污水治理能力，扭转项目区污水治理现状。</t>
  </si>
  <si>
    <t>用于支付易地搬迁债券贷款利息，贷款6100万元，10年期利率3.5%</t>
  </si>
  <si>
    <t>易地扶贫搬迁政府债券进行贴息，缓解财政压力。</t>
  </si>
  <si>
    <t>引导和支持农村脱贫户、边缘户家庭新成长劳动力接受职业教育，培养技能型人才、促进稳定就业、提高人口素质、促进经济发展</t>
  </si>
  <si>
    <t>培养技能型人才、促进稳定就业、提高人口素质、促进经济发展</t>
  </si>
  <si>
    <t>张保东</t>
  </si>
  <si>
    <t>提高项目管理水平</t>
  </si>
  <si>
    <t>做好低氟边销茶推广工作，有助于降低人体内的氟含量，预防氟中毒和保护牙齿健康</t>
  </si>
  <si>
    <t>有助于降低人体内的氟含量，对于预防氟中毒和保护牙齿健康具有积极的作用。</t>
  </si>
  <si>
    <t>艾力亚尔·马木提</t>
  </si>
  <si>
    <t>疏勒县2025年衔接项目库申报情况</t>
  </si>
  <si>
    <t>乡镇</t>
  </si>
  <si>
    <t>申报项目个数</t>
  </si>
  <si>
    <t>资金
（万元）</t>
  </si>
  <si>
    <t>土地平整（房前屋后）项目、小型农田水利设施建设项目、库木西力克乡蔬菜加工厂提升改造项目、库木西力克乡粮食加工厂提升改造项目、库木西力克乡帮扶车间提升改造项目、库木西力克乡养殖提升改造项目、库木西力克乡旅游示范配套项目、自治区乡村振兴重点示范村（库木西力克乡9村）、自治区乡村振兴重点示范村（库木西力克乡15村）、公厕建设项目、充电桩建设项目、以工代赈</t>
  </si>
  <si>
    <t>土地平整（房前屋后）项目、土地平整（大田）项目、小型农田水利设施建设项目、牙甫泉镇农贸市场提升改造项目、牙甫泉镇滴灌带生产车间（二期）项目、疏勒县5G智慧盐碱地海产品养殖建设项目（二期）、公厕建设项目、充电桩建设项目、以工代赈</t>
  </si>
  <si>
    <t>土地平整（大田）项目、小型农田水利设施建设项目、阿拉力乡豆瓣晾晒厂建设项目、阿拉力乡兔子养殖小区改造提升项目、阿拉力乡帮扶车间提升改造项目、公厕建设项目、充电桩建设项目、以工代赈</t>
  </si>
  <si>
    <t>小型农田水利设施建设项目、阿拉甫乡辣椒加工车间项目、垃圾处理站建设项目、充电桩建设项目、以工代赈</t>
  </si>
  <si>
    <t>土地平整（房前屋后）项目、土地平整（大田）项目、小型农田水利设施建设项目、英尔力克乡辣椒厂配套厂房项目、英尔力克乡农贸市场提升改造项目、公厕建设项目、垃圾处理站建设项目、充电桩建设项目、英尔力克乡易地搬迁安置区污水处理设备购置项目</t>
  </si>
  <si>
    <t>土地平整（房前屋后）项目、小型农田水利设施建设项目、艾尔木东乡盐碱地现代渔业产业园项目、艾尔木东乡蔬菜购销平台提升改造项目、公厕建设项目、充电桩建设项目、以工代赈</t>
  </si>
  <si>
    <t>土地平整（房前屋后）项目、土地平整（大田）项目、小型农田水利设施建设项目、巴合齐乡帮扶车间提升改造项目、垃圾处理站建设项目、以工代赈</t>
  </si>
  <si>
    <t>土地平整（大田）项目、小型农田水利设施建设项目、塔孜洪乡养殖场提升改造项目、塔孜洪乡贝贝南瓜清洗烘干设备购置项目、公厕建设项目、充电桩建设项目、以工代赈</t>
  </si>
  <si>
    <t>罕南力克镇农副产品加工厂建设项目、公厕建设项目、充电桩建设项目、以工代赈</t>
  </si>
  <si>
    <t>土地平整（大田）项目、英阿瓦提乡养殖设施提升改造项目、英阿瓦提乡保鲜库建设项目、公厕建设项目、垃圾处理站建设项目、充电桩建设项目、以工代赈</t>
  </si>
  <si>
    <t>土地平整（大田）项目、塔尕尔其乡小微产业园基础设施提升改造项目、塔尕尔其乡农贸市场建设、公厕建设项目、充电桩建设项目</t>
  </si>
  <si>
    <t>疏勒镇</t>
  </si>
  <si>
    <t>土地平整（大田）项目、疏勒镇饮用水厂配套厂房项目、疏勒镇帮扶车间提升改造项目、公厕建设项目、充电桩建设项目</t>
  </si>
  <si>
    <t>支持发展蔬菜种植奖补项目、主要粮食作物单产提升到户奖补项目、购置食用菌棒到户奖补项目、支持庭院经济发展到户奖补项目、支持良种能繁母畜养殖（牛）到户奖补项目、支持良种能繁母畜养殖（羊）到户奖补项目、扶贫小额贷款贴息项目、外出就业交通费补助项目、项目管理费项目</t>
  </si>
  <si>
    <t>农村道路管护人员补助项目、疏勒县农村道路路网建设及道路提升改造建设项目、疏勒县农村公路养护项目</t>
  </si>
  <si>
    <t>疏勒县库山河流域牙甫泉镇斗渠改建工程项目、疏勒县盖孜河流域跃进干渠沉沙池工程项目</t>
  </si>
  <si>
    <t>疏勒镇51、61；塔孜洪乡11、31、61、71、121、131、141、151、161、171、181、191、201、211、希纳；英尔力克乡11、21、31、51、71、81、101、131、141、161、171、181；库木西力克乡11、41、51、101、111、201、211；塔尕尔其乡11、21、31、41、71、81、91；英阿瓦提乡31、61、71、91；牙甫泉镇141；阿拉力乡11、21、31、41、51、61、71；</t>
  </si>
  <si>
    <t>疏勒县2025年县级巩固拓展脱贫攻坚成果和乡村振兴项目库入库项目汇总表（储备库）</t>
  </si>
  <si>
    <t>项目
类别</t>
  </si>
  <si>
    <t>项目
子类型</t>
  </si>
  <si>
    <t>建设
单位</t>
  </si>
  <si>
    <t>建设
规模</t>
  </si>
  <si>
    <t>绩效目标</t>
  </si>
  <si>
    <t>利益联结机制</t>
  </si>
  <si>
    <t>万元</t>
  </si>
  <si>
    <t>经济效益：通过项目实施，促进农民持续稳定增收致富，每户增收≥150元。
社会效益：全面落实自治区粮棉果畜农业特色产业高质量发展的财政金融支持政策，培育壮大特色产业</t>
  </si>
  <si>
    <t>计划投资1000万元，对种植辣椒、甘蓝（莲花白）的脱贫户（监测对象）购买种苗给予200元/亩的标准一次性补助、对种植贝贝南瓜的脱贫户（监测对象）购买种苗给予900元/亩的标准一次性补助、对种植西红柿的脱贫户（监测对象）购买种苗给予300元/亩的标准一次性补助。（补助户数、金额以最终验收为准）</t>
  </si>
  <si>
    <t>购置食用菌棒到户奖补项目</t>
  </si>
  <si>
    <t>塔孜洪乡22个村</t>
  </si>
  <si>
    <t>计划投资400万元，对购置食用菌棒的的脱贫户（监测对象）进行补助，按照每棒不超过0.6元的标准给于补助。（补助户数、资金额以最终验收为准）</t>
  </si>
  <si>
    <t>到户产业奖补项目，持续增加农户收入，户均增收1500元以上（2024年数据）</t>
  </si>
  <si>
    <t>经济效益：通过项目实施，促进特色经济作物种植，预计户均增收≥500元。
社会效益：全面落实自治区粮棉果畜农业特色产业高质量发展的财政金融支持政策，培育壮大特色产业</t>
  </si>
  <si>
    <t>计划投资5000万元，对引进、自繁良种能繁母牛饲养3个月以上的脱贫户（监测对象）进行补助，引进每头补助4000元、自繁每头补助3000元。（补助户数、资金额以最终验收为准）</t>
  </si>
  <si>
    <t>计划投资2000万元，对引进、自繁良种能繁母羊饲养3个月以上的脱贫户（监测对象）进行补助，引进每只补助400元、自繁每只补助300元。（补助户数、资金额以最终验收为准）</t>
  </si>
  <si>
    <t>计划投资1500万元，对15000户脱贫户进行小额信贷贴息，鼓励脱贫户发展生产。</t>
  </si>
  <si>
    <t>英尔力克乡1村、2村、3村、5村、7村、8村、9村、12村、13村、15村、17村、19村；库木西力克乡5村、10村、16村、17村、21村；牙甫泉镇1村、2村、3村、4村、6村、7村、8村、9村、10村、11村、12村、13村、14村、15村、16村、17村、18村、19村、20村、21村；艾尔木东乡2村、9村；巴合齐乡4村、9村、11村</t>
  </si>
  <si>
    <t>计划投资670.91万元，按照每亩1000元的标准对4个乡镇39个村农户前后院碎片化土地整理6709.05亩。其中：
1.英尔力克乡1121.5亩，投资112.15万元。1村57.5亩、2村94亩、3村400亩、5村15.6亩、7村100亩、8村15亩、9村40亩、12村245亩、13村56亩、15村15亩、17村4.2亩、19村40亩；
2.库木西力克乡236.5亩，投资23.65万元。 5村70亩、10村30亩、16村30亩、17村26.5亩、21村80亩；
3.牙甫泉镇4881.05亩，投资488.11万元。1村33亩、2村420亩、3村140亩、4村200亩、6村150亩、7村120亩、8村400亩、9村60亩、10村50亩、11村110亩、12村96亩、13村318.2亩、14村102.85亩、15村80亩、16村420亩、17村528亩、18村883亩、19村360亩、20村300亩、21村110亩；
4.艾尔木东乡470亩，投资47万元。2村400亩、9村70亩；</t>
  </si>
  <si>
    <t>亩</t>
  </si>
  <si>
    <t>疏勒镇5村、6村；塔孜洪乡希纳农场、1村、3村、6村、7村、13村、14村、15村、16村、17村、18村、20村、21村；英尔力克乡1村、2村、3村、5村、7村、8村、10村、13村、14村、16村、17村、18村；塔尕尔其乡1村、2村、3村、4村、7村、8村、9村；英阿瓦提乡3村、6村、7村、9村；牙甫泉镇14村；阿拉力乡1村、2村、3村、4村、5村、6村、7村；巴合齐乡1村、5村、8村、9村、10村、11村、12村、13村、14村</t>
  </si>
  <si>
    <t>计划投资1831.86万元，按照每亩1000元的标准对7个乡镇40个村大田土地平整18318.6亩。
1.疏勒镇525亩，投资52.5万元。5村250亩、6村275亩；
2.塔孜洪乡5964亩，投资596.4万元。希纳农场146亩、1村85亩、3村84亩、6村24亩、7村1315亩、13村340亩、14村1957亩、15村810亩、16村370亩、17村515亩、18村164亩、20村102亩、21村52亩；
3.英尔力克乡3965.9亩，投资396.59万元。1村124.7亩、2村1250亩、3村25亩、5村33亩、7村250亩、8村450亩、10村165.2亩、13村369亩、14村30亩、16村290亩、17村889亩、18村90亩；
4.塔尕尔其乡3374亩，投资337.4万元。1村133亩、2村610亩、3村125亩、4村1100亩、7村520亩、8村221亩、9村665亩；
5.英阿瓦提乡2146.5亩，投资214.65万元。3村254.5亩、6村272亩、7村320亩、9村1300亩；
6.牙甫泉镇600亩，投资60万元。14村600亩；
7.阿拉力乡1743.2亩，投资174.32万元。1村130.4亩、2村391.5亩、3村432.7亩、4村542.9亩、5村64.7亩、6村141.5亩、7村39.5亩；</t>
  </si>
  <si>
    <t>小型农田水利设施建设项目</t>
  </si>
  <si>
    <t>塔孜洪乡1村、7村、8村、10村、12村、14村、16村、22村；英尔力克乡1村、7村、11村、13村、15村；库木西力克乡1村、3村、4村、7村、10村、12村、14村、16村、20村；牙甫泉镇1村、2村、8村、11村、12村、14村、15村、18村、19村；艾尔木东乡2村、3村、5村、8村、10村；阿拉力乡1村，2村，3村，4村，5村，6村，7村，8村，10村；阿拉甫乡1村、2村、7村、9村、10村、11村、12村、13村；巴合齐乡3村、5村、8村、10村、13村</t>
  </si>
  <si>
    <t>计划投资9979万元，新建防渗渠139.83公里及附属配套，设计流量0.2-0.8m³/s，主要用于解决高标准农田沉砂池前端引水、防渗问题。
1.塔孜洪乡18.3公里，投资1500万元。1村3公里、7村1.8公里、8村3.5公里、10村1.5公里、12村3公里、14村2.5公里、16村1公里、22村2公里；
2.英尔力克乡10.3公里，投资515万元。1村2公里、7村1.8公里、11村2公里、13村2.5公里、15村2公里；
3.库木西力克乡39.25公里，投资2398万元。1村8.8公里、3村1.8公里、4村2.85公里、7村4公里、10村3.6公里、12村1.7公里、14村10公里、16村3公里、20村3.5公里；
4.牙甫泉镇19.4公里，投资970万元。1村0.5公里、2村0.15公里、8村4公里、11村4公里、12村7.15公里、14村0.3公里、15村0.2公里、18村0.8公里、19村2.3公里；
5.艾尔木东乡4.42公里，投资350万元。2村0.19公里、3村1.43公里、5村1.26公里、8村0.58公里、10村0.93公里；
6.阿拉力乡31.8公里，投资2610万。1村3公里、2村3.5公里、3村5公里、4村4公里、5村2公里、6村2.3公里、7村4公里、8村1公里、9村3公里、10村4公里；
7.阿拉甫乡16.36公里，投资1636万元。1村3.8公里、2村2.3公里、7村0.9公里、9村0.86公里、10村4.05公里、11村2.07公里、12村1.35公里、13村1.03公里；</t>
  </si>
  <si>
    <t>公里</t>
  </si>
  <si>
    <t>用于解决高标准农田沉砂池前端引水、防渗问题，有效防止水渠渗漏，保证水源持续供应，提高灌溉效益</t>
  </si>
  <si>
    <t>经济效益：通过项目实施，有效提高水资源管理降低农业生产成本，有助于提高农作物的产量和质量
社会效益：将零散土地合并成较大的连续地块，增加有效的耕地面积</t>
  </si>
  <si>
    <t>提高水资源管理降低农业生产成本及农作物的产量和质量</t>
  </si>
  <si>
    <t>疏勒镇帮扶车间提升改造项目</t>
  </si>
  <si>
    <t>疏勒镇8村（原巴仁乡14村）</t>
  </si>
  <si>
    <t>计划投资35万元，对疏勒镇8村帮扶车间接入天然气管道约700米，配套天燃气阀门、天然气表、报警器等设备。</t>
  </si>
  <si>
    <t>米</t>
  </si>
  <si>
    <t>项目配套天然气后加大招商引资力度</t>
  </si>
  <si>
    <t>经济效益：通过项目实施，对原帮扶车间完善设施配套，提高招商能力；产权归属1个村，每年可为每个村增加村集体收入≥8万元
社会效益：项目实施预计解决就业≥5人</t>
  </si>
  <si>
    <t>布草清洗企业，带动就业5人，平均工资2500元，年收益情况：不低于8万元</t>
  </si>
  <si>
    <t>杨唐文</t>
  </si>
  <si>
    <t>计划投资100万元，对塔孜洪乡7村养殖场进行提升改造，主要包括：地面硬化、围网改造、发酵床改造、自动饮水系统及露粪板安装等。</t>
  </si>
  <si>
    <t>座</t>
  </si>
  <si>
    <t>用途：野猪养殖
运营企业：疏勒惠丰农商建设发展服务有限公司
项目实施后生产加工能力、年产值：特色生态黑猪数量超过100余头，年产值15余万元
带动就业情况：带动就业5人，平均工资3500元
年收益情况：不低于3万元</t>
  </si>
  <si>
    <t>疏勒惠丰农商建设发展服务有限公司运营，带动就业5人，平均工资3500元，年收益情况：不低于3万元</t>
  </si>
  <si>
    <t>塔孜洪乡贝贝南瓜清洗烘干设备购置项目</t>
  </si>
  <si>
    <t>塔孜洪乡21村</t>
  </si>
  <si>
    <t>计划投资50万元，对塔孜洪乡21村蔬菜加工厂购置贝贝南瓜自动清洗、烘干设备一套。</t>
  </si>
  <si>
    <t>套</t>
  </si>
  <si>
    <t>用途：贝贝南瓜初加工
运营企业：疏勒县红色先锋农民专业种植合作社
原材料供应情况：种植贝贝南瓜1000亩
项目实施后生产加工能力、年产值：预计年加工300余吨
带动就业情况：带动就业5人，平均工资3000元
年收益情况：不低于1.5万元</t>
  </si>
  <si>
    <t>经济效益：通过项目实施，发展当地贝贝南瓜初加工产业，年加工预计300余吨；产权归属1个村，每年可为每个村增加村集体收入≥3万元
社会效益：项目实施预计解决就业≥5人</t>
  </si>
  <si>
    <t>疏勒县红色先锋农民专业种植合作社运营，带动就业5人，平均工资3000元，年收益情况：不低于1.5万元</t>
  </si>
  <si>
    <t>计划投资1300万元，在英尔力克乡12村辣椒厂新建6000平方米辣椒加工车间、消防设施、污水处理及附属配套。</t>
  </si>
  <si>
    <t>用途：辣椒精深加工（辣椒酱、辣椒面）
运营企业：喀什禄宏鹏食品科技有限公司，投资1000万元
原材料供应情况：计划种植1.7万亩辣椒
项目实施后生产加工能力、年产值：年处理2万吨，年产值1.5亿
带动就业情况：带动就业200人，平均工资4000元
年收益情况：不低于20万元</t>
  </si>
  <si>
    <t>经济效益：通过项目实施，发展当地辣椒精深加工产业，年处理辣椒2万吨；产权归属1个村，每年可为每个村增加村集体收入≥20万元
社会效益：项目实施预计解决就业≥200人</t>
  </si>
  <si>
    <t>喀什禄宏鹏食品科技有限公司运营，带动就业200人，平均工资4000元，年收益情况：不低于20万元</t>
  </si>
  <si>
    <t>计划投资1000万元，对英尔力克乡12村农贸市场进行提升改造，主要包括：电力、通讯、公共区域硬化及附属配套设施。</t>
  </si>
  <si>
    <t>用途：农贸市场建设
运营个人：大户（吉力力·苏莱曼）
社会效益：改善农贸市场营商环境，刺激全乡经济活力
带动就业情况：带动就业100人，平均工资3000元
年收益情况：不低于15万元</t>
  </si>
  <si>
    <t>经济效益：通过项目实施，改善农贸市场营商环境；产权归属1个村，每年可为每个村增加村集体收入≥15万元
社会效益：项目实施预计解决就业≥100人</t>
  </si>
  <si>
    <t>大户（吉力力·苏莱曼）运营，带动就业100人，平均工资3000元，年收益情况：不低于15万元</t>
  </si>
  <si>
    <t>计划投资2000万元，在罕南力克镇8村新建农副产品加工厂1座，主要包括：新建加工厂房2间，每间2000平方米，共4000平方米，并配套相关附属设施。</t>
  </si>
  <si>
    <t>用途：辣椒精深加工
运营企业：新疆广源科技发展有限公司
原材料供应情况：主要为罕南力克镇23个村以及周边塔尕尔其、库木西力克、英尔力克乡辣椒
项目实施后生产加工能力、年产值：年处理2万吨，年产值1.5亿
带动就业情况：带动就业30人，平均工资3000元
年收益情况：不低于60万元</t>
  </si>
  <si>
    <t>经济效益：通过项目实施，发展当地辣椒精深加工产业，年处理辣椒3000吨；产权归属1个村，每年可为每个村增加村集体收入≥60万元
社会效益：项目实施预计解决就业≥30人</t>
  </si>
  <si>
    <t>新疆广源科技发展有限公司运营，带动就业30人，平均工资3000元，年收益情况：不低于60万元</t>
  </si>
  <si>
    <t>计划投资300万元，对库木西力克乡1村蔬菜加工厂进行提升改造，主要包括：地面硬化2500平方，配套干式电力变压器500KVA、100吨地磅、彩钢房800平方米及其他附属配套设施。</t>
  </si>
  <si>
    <t>用途：辣椒初加工
运营企业：德隆农业科技有限公司，已投入300万元
原材料供应情况：库木西力克乡及周边乡镇
项目实施后生产加工能力、年产值：1500万元
带动就业情况：带动就业12人，平均工资2500元
年收益情况：不低于10万元</t>
  </si>
  <si>
    <t>经济效益：通过项目实施，发展当地辣椒初加工产业，年产值1500万元；产权归属1个村，每年可为每个村增加村集体收入≥10万元
社会效益：项目实施预计解决就业≥12人</t>
  </si>
  <si>
    <t>德隆农业科技有限公司运营，带动就业12人，平均工资2500元，年收益情况：不低于10万元</t>
  </si>
  <si>
    <t>计划投资30万元，对库木西力克乡1村粮食加工厂进行提升改造，主要包括：新增一套保鲜速冻冷库及其他附属配套。</t>
  </si>
  <si>
    <t>用途：小米、大米及部分玉米加工
运营企业：喀什葱岭农业科技有限公司，已投入60万元
原材料供应情况：全乡及周边乡镇
项目实施后生产加工能力、年产值：1000万元
带动就业情况：带动就业15人，平均工资2500元
年收益情况：不低于1万元</t>
  </si>
  <si>
    <t>经济效益：通过项目实施，发展当地小米、大米及部分玉米加工产业，年产值1000万元；产权归属1个村，每年可为每个村增加村集体收入≥1万元
社会效益：项目实施预计解决就业≥15人</t>
  </si>
  <si>
    <t>喀什葱岭农业科技有限公司运营，带动就业15人，平均工资2500元，年收益情况：不低于1万元</t>
  </si>
  <si>
    <t>库木西力克乡帮扶车间提升改造项目</t>
  </si>
  <si>
    <t>库木西力克乡7村</t>
  </si>
  <si>
    <t>计划投资80万元，对库木西力克乡7村帮扶车间进行提升改造，主要包括：水电改造、增设配速冻线蒸箱、空压机等附属设备。</t>
  </si>
  <si>
    <t>用途：鲜食玉米加工
运营企业：鲜食玉米合作社
原材料供应情况：7村及周边农户
项目实施后生产加工能力、年产值：500万元
带动就业情况：带动就业10人，平均工资2500元
年收益情况：不低于2万元</t>
  </si>
  <si>
    <t>经济效益：通过项目实施，发展当地鲜食玉米加工产业，年产值500万元；产权归属1个村，每年可为每个村增加村集体收入≥2万元
社会效益：项目实施预计解决就业≥10人</t>
  </si>
  <si>
    <t>鲜食玉米合作社运营，带动就业10人，平均工资2500元，年收益情况：不低于2万元</t>
  </si>
  <si>
    <t>库木西力克乡养殖提升改造项目</t>
  </si>
  <si>
    <t>计划投资240万元，对库木西力克乡10村养殖场进行提升改造，主要包括：增设养殖场料糟 、水路改造、养殖厂保温等附属配套。</t>
  </si>
  <si>
    <t>用途：牛羊养殖
运营企业：大户（赵海龙）
项目实施后生产加工能力、年产值：50万元
带动就业情况：带动就业10人，平均工资2500元
年收益情况：不低于7万元</t>
  </si>
  <si>
    <t>经济效益：通过项目实施，发展当地牛羊养殖产业，年产值50万元；产权归属1个村，每年可为每个村增加村集体收入≥7万元
社会效益：项目实施预计解决就业≥10人</t>
  </si>
  <si>
    <t>大户（赵海龙）运营，带动就业10人，平均工资2500元，年收益情况：不低于7万元</t>
  </si>
  <si>
    <t>库木西力克乡旅游示范配套项目</t>
  </si>
  <si>
    <t>休闲农业与乡村旅游</t>
  </si>
  <si>
    <t>库木西力克乡11村</t>
  </si>
  <si>
    <t>计划投资100万元，对库木西力克乡11村配套旅游基础设施，主要包括：新建乡村特色餐厅1家（农家乐），建筑面积200平方及水、电路、铁艺围栏、硬化等附属工程。</t>
  </si>
  <si>
    <t>用途：农家乐
运营企业：村集体
项目实施后生产加工能力、年产值：50万元
带动就业情况：带动就业30人，平均工资2500元
年收益情况：不低于3万元</t>
  </si>
  <si>
    <t>经济效益：通过项目实施，发展当地旅游产业，年产值50万元；产权归属1个村，每年可为每个村增加村集体收入≥3万元
社会效益：项目实施预计解决就业≥30人</t>
  </si>
  <si>
    <t>村集体运营，带动就业30人，平均工资2500元，年收益情况：不低于3万元</t>
  </si>
  <si>
    <t>计划投资300万元，对塔尕尔其乡6村小微产业园进行提升改造，主要包括：配套污水处理设施、消防水池700立方、泵房、发电机及控制室设备等。</t>
  </si>
  <si>
    <t>鲜食玉米企业运营，带动就业10人，平均工资2500元，年收益情况：不低于9万元</t>
  </si>
  <si>
    <t>塔尕尔其乡农贸市场建设</t>
  </si>
  <si>
    <t>计划投资240万元，一是投资185万元，对塔尕尔其乡6村农村市场进行提升改造，主要包括：地面硬化4000平方米、新建彩钢棚1500平方米、配套消防、安防、水网等附属设施。二是投资55万元，对6村活畜市场进行提升改造，主要包括：地面铺设戈壁料及砖块2000平方米、安装牲畜围栏800米、附属配套用房及其它附属配套。</t>
  </si>
  <si>
    <t>用途：农贸市场建设
运营个人：大户（麦合木提江）
社会效益：改善农贸市场营商环境，刺激全乡经济活力
带动就业情况：带动就业20人，平均工资2000元；
年收益情况：不低于9万元</t>
  </si>
  <si>
    <t>经济效益：通过项目实施，改善农贸市场营商环境；产权归属1个村，每年可为每个村增加村集体收入≥9万元
社会效益：项目实施预计解决就业≥20人</t>
  </si>
  <si>
    <t>大户（麦合木提江）运营，带动就业20人，平均工资2000元，年收益情况：不低于9万元</t>
  </si>
  <si>
    <t>计划投资2000万元，对牙甫泉镇6村农村市场进行提升改造，主要包括：新建沿街集体商铺、配套供水、电力、通讯、停车场及附属配套设施。</t>
  </si>
  <si>
    <t>用途：农贸市场建设
运营企业：喀什体力斯木进出口有限公司
项目实施后生产加工能力、年产值：后续可配备工业化屠宰加工，年产值1500万元
带动就业情况：带动就业150人，平均工资3000元
年收益情况：不低于60万元</t>
  </si>
  <si>
    <t>经济效益：通过项目实施，改善农贸市场营商环境；产权归属1个村，每年可为每个村增加村集体收入≥60万元
社会效益：项目实施预计解决就业≥150人</t>
  </si>
  <si>
    <t>喀什体力斯木进出口有限公司运营，带动就业150人，平均工资3000元，年收益情况：不低于60万元</t>
  </si>
  <si>
    <t>计划投资380万元，在牙甫泉镇19村新建生产车间1480平方米、成品库536平方米及附属用房配套。</t>
  </si>
  <si>
    <t>用途：滴灌带生产
运营企业：喀什尚润节水有限公司，投资200万元
原材料供应情况：滴灌带制作原材料由本地采购，制成后供应全镇及周边乡镇。
项目实施后生产加工能力、年产值：年产量3000吨
带动就业情况：带动就业20余人，平均工资2000元
年收益情况：不低于10万元</t>
  </si>
  <si>
    <t>经济效益：通过项目实施，可有效解决滴灌带供给；产权归属1个村，每年可增加村集体收入≥10万元。
社会效益：项目实施预计解决就业≥20人以上</t>
  </si>
  <si>
    <t>喀什尚润节水有限公司运营，带动就业20余人，平均工资2000元，年收益情况：不低于10万元</t>
  </si>
  <si>
    <t>疏勒县5G智慧盐碱地海产品养殖建设项目（二期）</t>
  </si>
  <si>
    <t>计划投资1500万元，在牙甫泉镇8村盐碱地海产品养殖基地进行扩建，新建工厂化养殖区3000㎡配套16个养殖池及附属配套设施；</t>
  </si>
  <si>
    <t>用途：对虾养殖
运营企业：东海研究院
项目实施后生产加工能力、年产值：年产10吨，产值100万元
带动就业情况：带动就业100余人，平均工资3000元
年收益情况：不低于45万元</t>
  </si>
  <si>
    <t>计划投资2400万元（衔接资金1800万元、援疆资金600万元），新建盐碱地现代渔业产业园1座，衔接资金主要用于建设变电站。援疆资金用于建设检验检测实验室及办公生活设施。</t>
  </si>
  <si>
    <t>用途：对虾养殖
运营企业：新疆静悟海纳农牧业投资有限公司，投入1800万元
原材料供应情况：本乡、本县
项目实施后生产加工能力、年产值：年产160-250吨，年产值2000万元
带动就业情况：带动就业100人，平均工资3000元
年收益情况：不低于50万元</t>
  </si>
  <si>
    <t>新疆静悟海纳农牧业投资有限公司运营，带动就业100人，平均工资3000元，年收益情况：不低于50万元</t>
  </si>
  <si>
    <t>艾尔木东乡蔬菜购销平台提升改造项目</t>
  </si>
  <si>
    <t>用途：南瓜精深加工（南瓜酱）
运营企业：喀什艾尔木东中百食品加工有限公司
原材料供应情况：本乡、本县
项目实施后生产加工能力、年产值：120-200吨
带动就业情况：带动就业10人，平均工资3000元
年收益情况：不低于5万元</t>
  </si>
  <si>
    <t>百成鲜食（集团）供应链有限公司运营，带动就业10人，平均工资3000元，年收益情况：不低于3万元</t>
  </si>
  <si>
    <t>计划投资200万元，对英阿瓦提乡4村养殖场进行扩建3000平方米，新建棚圈2000平方米并配套设施，配套建设相应功能室，（建粪便处理点，围墙维修，4座青贮饲料窖（每座120平方米）、隔离墙）。</t>
  </si>
  <si>
    <t>用途：牛羊养殖
运营企业：大户（图拉普·图尔荪）
项目实施后生产加工能力、年产值：扩建后养殖牛1500头，羊500只
带动就业情况：带动就业20人，平均工资2500元
年收益情况：不低于8万元</t>
  </si>
  <si>
    <t>大户（图拉普·图尔荪）运营，带动就业20人，平均工资2500元，年收益情况：不低于8万元</t>
  </si>
  <si>
    <t>计划投资100万元，在英阿瓦提乡6村原有豇豆厂新建600平方米保鲜库一座并配套相应设备设施。</t>
  </si>
  <si>
    <t>用途：蔬菜保鲜
运营企业：喀什恩特农业发展有限公司
项目实施后生产加工能力、年产值：300万元
带动就业情况：带动就业20人，平均工资2000元
年收益情况：不低于8万元</t>
  </si>
  <si>
    <t>喀什恩特农业发展有限公司运营，带动就业20人，平均工资2000元，年收益情况：不低于8万元</t>
  </si>
  <si>
    <t>阿拉力乡豆瓣晾晒厂建设项目</t>
  </si>
  <si>
    <t>计划投资3000万元，在阿拉力乡3村园区内新建豆瓣晾晒厂1座，主要包括：晾晒厂1万平方米，加工车间1万平方米（原料加工区、成品加工区等），配套水电路等其他附属设施并购置相关附属配套设备。（以具体实施为准）</t>
  </si>
  <si>
    <t>用途：拌面酱、豆瓣酱加工
运营企业：四川蜀家酿食品有限公司，投资1000万元
原材料供应情况：每年需求2600吨蚕豆、2000吨黄豆，计划从阿克苏、克拉玛依等相关地方收购
项目实施后生产加工能力、年产值：可产生加工5000吨拌面酱、豆瓣酱等相关产品，年产值在5000万以上
带动就业情况：带动就业100人，平均工资2000元
年收益情况：不低于90万元</t>
  </si>
  <si>
    <t>经济效益：通过项目实施，发展当地拌面酱、豆瓣酱加工产业，年加工5000吨拌面酱、豆瓣酱等；产权归属1个村，每年每个村可增加村集体收入≥90万元。
社会效益：项目实施预计解决就业≥100人</t>
  </si>
  <si>
    <t>四川蜀家酿食品有限公司运营，带动就业100人，平均工资2000元，年收益情况：不低于90万元</t>
  </si>
  <si>
    <t>计划投资100万元，对阿拉力乡9村兔子养殖小区进行提升改造，主要包括：新建彩钢棚2座，对原有兔舍进行修缮，购置刮粪机、颗粒机、搅拌机、粉碎机、兔笼等相关设备，并配套水、电、路等其他附属设施。</t>
  </si>
  <si>
    <t>用途：兔子养殖
运营企业：喀什三用生物科技有限公司
项目实施后生产加工能力、年产值：每年可繁育兔子50000只，年产值175万元
带动就业情况：带动就业5人，平均工资2000元
年收益情况：不低于3万元</t>
  </si>
  <si>
    <t>喀什三用生物科技有限公司运营，带动就业5人，平均工资2000元，年收益情况：不低于3万元</t>
  </si>
  <si>
    <t>计划投资210万元，对阿拉力乡3村、9村已有帮扶车间进行提升改造。其中：3村新建彩钢棚一座，面积为1100平方米，投资150万元；9村新建酒窖一座，投资60万元。</t>
  </si>
  <si>
    <t>用途：3村豆制品加工、9村酿酒
运营企业：3村金豆豆制品加工有限公司、9村新疆融顺农业发展有限公司
原材料供应情况：3村初步计划从东北进行采购、9村从喀什本地采购
项目实施后生产加工能力、年产值：3村后续根据根据订单公司确定、9村酿酒60吨，年产值600万元
带动就业情况：带动就业10人，平均工资2000元
年收益情况：不低于5万元</t>
  </si>
  <si>
    <t>3村金豆豆制品加工有限公司、9村新疆融顺农业发展有限公司</t>
  </si>
  <si>
    <t>计划投资2700万元，新建5000平方米（50m*100m）辣椒加工车间车间3座（毛货加工车间2座、综合烘干车间1座）及附属配套设施（地面硬化、围墙等）。</t>
  </si>
  <si>
    <t>用途：辣椒精深加工（辣椒酱、辣椒面）
运营企业：疏勒县润耕天下农业科技有限公司，投资1000万元
原材料供应情况：全乡种植12000亩辣椒，保底价每公斤3.5元
项目实施后生产加工能力、年产值：年加工2万吨
年带动就业情况、工资情况：季节性就业200余人、平均工资3000元
年收益情况：不低于75万元</t>
  </si>
  <si>
    <t>经济效益：通过项目实施，发展当地辣椒精深加工产业，年加工2万吨；产权归属1个村，每年每个村可增加村集体收入≥75万元。
社会效益：项目实施预计解决就业≥200人</t>
  </si>
  <si>
    <t>疏勒县润耕天下农业科技有限公司运营，季节性就业200余人、平均工资3000元，年收益情况：不低于75万元</t>
  </si>
  <si>
    <t>连照喆</t>
  </si>
  <si>
    <t>计划投资945.6万元，对788名农村道路养护员按照每人每月1000元的标准进行补助。其中：疏勒镇29名、巴合齐乡65名、塔孜洪乡74名、英尔力克乡71名、罕南力克镇147名、库木西力克乡85名、塔尕尔其乡32名、牙甫泉镇70名、艾尔木东乡49名、英阿瓦提乡44名、阿拉力乡56名、阿拉甫66名。</t>
  </si>
  <si>
    <t>名</t>
  </si>
  <si>
    <t>王瑛琦</t>
  </si>
  <si>
    <t>计划投资2349.9万元万元，对1119名村级公益性岗位（监测对象）按照每人每月1750元进行补助。其中：疏勒镇70名、巴合齐乡88名、塔孜洪乡132名、英尔力克乡108名、罕南力克镇150名、库木西力克乡139名、塔尕尔其乡50名、牙甫泉镇109名、艾尔木东乡61名、阿拉力乡59名、英阿瓦提乡58名、阿拉甫乡95名。</t>
  </si>
  <si>
    <t>自治区乡村振兴重点示范村（库木西力克乡9村）</t>
  </si>
  <si>
    <r>
      <rPr>
        <b/>
        <sz val="12"/>
        <rFont val="宋体"/>
        <charset val="134"/>
        <scheme val="minor"/>
      </rPr>
      <t>1.蔬菜加工厂提升配套项目：</t>
    </r>
    <r>
      <rPr>
        <sz val="12"/>
        <rFont val="宋体"/>
        <charset val="134"/>
        <scheme val="minor"/>
      </rPr>
      <t xml:space="preserve">计划投资300万元，对9村蔬菜加工厂（豇豆、辣椒）场地、棚库进行扩建，地面硬化、改造配套电路；
</t>
    </r>
    <r>
      <rPr>
        <b/>
        <sz val="12"/>
        <rFont val="宋体"/>
        <charset val="134"/>
        <scheme val="minor"/>
      </rPr>
      <t>2.防渗渠建设：</t>
    </r>
    <r>
      <rPr>
        <sz val="12"/>
        <rFont val="宋体"/>
        <charset val="134"/>
        <scheme val="minor"/>
      </rPr>
      <t xml:space="preserve">计划投资260万元，在库木西力克乡9村新建防渗渠5.8公里，设计流量0.3m³/s；
</t>
    </r>
    <r>
      <rPr>
        <b/>
        <sz val="12"/>
        <rFont val="宋体"/>
        <charset val="134"/>
        <scheme val="minor"/>
      </rPr>
      <t>3.农村基础设施提升:</t>
    </r>
    <r>
      <rPr>
        <sz val="12"/>
        <rFont val="宋体"/>
        <charset val="134"/>
        <scheme val="minor"/>
      </rPr>
      <t xml:space="preserve">计划投资1500万元，对9村新建污水处理管网20公里及小型污水处理设备，涉及606户；
</t>
    </r>
    <r>
      <rPr>
        <b/>
        <sz val="12"/>
        <rFont val="宋体"/>
        <charset val="134"/>
        <scheme val="minor"/>
      </rPr>
      <t>4.巴扎中心改造：</t>
    </r>
    <r>
      <rPr>
        <sz val="12"/>
        <rFont val="宋体"/>
        <charset val="134"/>
        <scheme val="minor"/>
      </rPr>
      <t>计划投资220万元，对巴扎外立面改造，做到整齐划一并保留乡村独特的风貌彰显汉唐特色风貌，主要包括：巴扎沿路进行绿化，投资20万；对现有沿街商铺统安装雨棚，制作路标、安装栅栏、高照灯、氛围灯,并对巴扎中心碑进行维修，投资200万。（其他资金）</t>
    </r>
  </si>
  <si>
    <t>村</t>
  </si>
  <si>
    <t>对照八个方面32个好，通过项目建设在突出产业发展的前提下围绕人居环境整治、村庄绿化、基础公共设施和公共服务设施建设，乡村社会治理现代化水平进一步提升，农业基础设施现代化迈上新台阶，农村生活设施便利化基本实现，城乡基本公共服务均等化水平显著提高，农业质量效益和竞争力明显提升，现代乡村产业体系基本建成，为基本实现农业农村现代化奠定坚实的基础。</t>
  </si>
  <si>
    <t>对照八个方面32个好，通过项目建设在突出产业发展的前提下围绕人居环境整治、村庄绿化、基础公共设施和公共服务设施建设，对8个方面29项考核指标进行缺项补项</t>
  </si>
  <si>
    <t>自治区乡村振兴重点示范村（库木西力克乡15村）</t>
  </si>
  <si>
    <t>库木西力克乡15村</t>
  </si>
  <si>
    <r>
      <rPr>
        <b/>
        <sz val="12"/>
        <rFont val="宋体"/>
        <charset val="134"/>
        <scheme val="minor"/>
      </rPr>
      <t>1.基质厂提升配套项目：</t>
    </r>
    <r>
      <rPr>
        <sz val="12"/>
        <rFont val="宋体"/>
        <charset val="134"/>
        <scheme val="minor"/>
      </rPr>
      <t xml:space="preserve">计划投资313万元，对库木西力克乡15村基质厂进行提升改造，主要包括：更换变压器、改造配套电路及附属配套；
</t>
    </r>
    <r>
      <rPr>
        <b/>
        <sz val="12"/>
        <rFont val="宋体"/>
        <charset val="134"/>
        <scheme val="minor"/>
      </rPr>
      <t>2.防渗渠建设：</t>
    </r>
    <r>
      <rPr>
        <sz val="12"/>
        <rFont val="宋体"/>
        <charset val="134"/>
        <scheme val="minor"/>
      </rPr>
      <t xml:space="preserve">计划投资200万元，在库木西力克乡15村新建防渗渠3.66公里，设计流量0.3m³/s；
</t>
    </r>
    <r>
      <rPr>
        <b/>
        <sz val="12"/>
        <rFont val="宋体"/>
        <charset val="134"/>
        <scheme val="minor"/>
      </rPr>
      <t>3.产业道路建设：</t>
    </r>
    <r>
      <rPr>
        <sz val="12"/>
        <rFont val="宋体"/>
        <charset val="134"/>
        <scheme val="minor"/>
      </rPr>
      <t xml:space="preserve">计划投资240万元，在库木西力克乡新建产业路7.2公里，路基宽5米，路面宽4米。
</t>
    </r>
    <r>
      <rPr>
        <b/>
        <sz val="12"/>
        <rFont val="宋体"/>
        <charset val="134"/>
        <scheme val="minor"/>
      </rPr>
      <t>4.农村基础设施提升:</t>
    </r>
    <r>
      <rPr>
        <sz val="12"/>
        <rFont val="宋体"/>
        <charset val="134"/>
        <scheme val="minor"/>
      </rPr>
      <t xml:space="preserve">计划投资1000万元，对15村新建污水处理管网15公里及小型污水处理设备，涉及328户；
</t>
    </r>
    <r>
      <rPr>
        <b/>
        <sz val="12"/>
        <rFont val="宋体"/>
        <charset val="134"/>
        <scheme val="minor"/>
      </rPr>
      <t>5.公共区域整治：</t>
    </r>
    <r>
      <rPr>
        <sz val="12"/>
        <rFont val="宋体"/>
        <charset val="134"/>
        <scheme val="minor"/>
      </rPr>
      <t xml:space="preserve">计划投资300万元，包括改建村民文化健身广场、网格化服务站维修改造、安装灯光照明系统、村庄绿化、木栅栏整治、标识牌安装等，着力解决公共区域脏乱差。资金300万。（其他资金）
</t>
    </r>
    <r>
      <rPr>
        <b/>
        <sz val="12"/>
        <rFont val="宋体"/>
        <charset val="134"/>
        <scheme val="minor"/>
      </rPr>
      <t>6.办公服务区域维修改造项目：</t>
    </r>
    <r>
      <rPr>
        <sz val="12"/>
        <rFont val="宋体"/>
        <charset val="134"/>
        <scheme val="minor"/>
      </rPr>
      <t>计划投资200万元，对办公区域维护、值班室改造、锅炉房改造升级、路面硬化、电路改造、LED屏幕升级，党群服务中心、图书室、爱心小课堂、调解室改造升级，村委会容貌整治等（其他资金）</t>
    </r>
  </si>
  <si>
    <t>疏勒县农村道路路网建设及道路提升改造建设项目</t>
  </si>
  <si>
    <t>阿拉甫乡2村、9村、艾尔木东乡10村、疏勒镇4村、塔尕尔其乡</t>
  </si>
  <si>
    <t>1.疏勒县阿拉甫乡-光伏基地公路建设项目，项目路线长度为23.93公里。其中新建路线长7.26公里，提升改造段16.708公里，路基宽8.5m，路面宽8m，投资2700万；
2.疏勒县艾尔木东乡-兵地合作园区（喀钢）道路建设项目，项目路线共4条，长度7.27公里（含60米桥梁一座），由艾尔木东乡10村连接喀钢园区，路基宽6.5m，路面宽6m，投资600万；
3.S214线-兵地合作园区（喀钢）道路建设项目，项目路线长度3.56公里（含60米跨线桥一座），由S214线连接了喀钢园区，路基宽12m，路面宽10.5m，投资700万；
4.疏勒县X454线（花城大道-疏附县X442线）公路建设项目，项目路线长度1公里，路基宽13米，路面宽12米，投资200万；
5.疏勒县塔尕尔其乡道路建设项目，项目路线长度22.9公里，路基宽6米，路面宽5米，投资2000万元；</t>
  </si>
  <si>
    <t>1.有利于阿拉甫乡及光伏基地的出行，完善该区域的路网结构，使附近的农村公路与G219线形成综合运输体系
2-3.现有公路荷载等级低，不能满足喀钢的通行需要，建成后使喀钢新增路网与S214线高效衔接。
4.疏附县交界处至G314线已改建为二级路，仅剩花城大道至疏附县交界处未改造，该段路已“油反砂”，铁路桥下时常积水，打通后可以使G315线与G314线有效连接，使路网更加完善
5.主要为塔尕尔其乡棉花产业区道与各村道路相连接</t>
  </si>
  <si>
    <t>计划投资3500万元，改建牙甫泉镇斗渠共27公里，流量为0.13-0.4m³/s,并配套改建渠系建筑物。</t>
  </si>
  <si>
    <t>计划投资3300万元，修建沉沙池1座（库容30-50万立方米），引水流量30m³/s，控制灌溉面积29.5万亩耕地。</t>
  </si>
  <si>
    <t>英尔力克乡10村、英阿瓦提乡7村、阿拉甫乡11村；巴合齐乡5村、8村</t>
  </si>
  <si>
    <t>计划投资2000万元，在英尔力克乡10村、英阿瓦提乡7村、阿拉甫乡11村、巴合齐乡5村、8村配套垃圾处理站（一站式低温磁化垃圾处理装置），每个村1座（日处理能力8-10吨），共3座，每座400万元。</t>
  </si>
  <si>
    <t>以工代赈项目</t>
  </si>
  <si>
    <t>牙甫泉镇6村、7村、8村、9村、11村、13村、15村、17村；库木西力克乡18村；艾尔木东乡2村、9村；巴合齐乡2村、3村；罕南力克镇11村、12村、13村、14村；塔孜洪乡7村；阿拉甫乡9村；英阿瓦提乡7村；阿拉力乡3村、4村、5村、6村、10村</t>
  </si>
  <si>
    <t>1.疏勒县牙甫泉镇易地搬迁安置点供排水管网改造以工代赈项目：计划投资390万元，改造提升供排水管网4.5公里，建设污水处理站2座及附属配套；
2.疏勒县牙甫泉镇道路以工代赈项目：计划投资390万元，路面硬化5000平方米，新建村组道路5.1公里及附属配套；
3.疏勒县牙甫泉镇防渗渠以工代赈项目：计划投资380万元，渠道防渗5.68公里及附属配套，设计流量0.3—0.7m³/s；
4.疏勒县库木西力克乡防渗渠以工代赈项目：计划投资300万元，渠道防渗4公里及附属配套，设计流量0.3-0.7m³/s；
5.疏勒县艾尔木东乡防渗渠以工代赈项目：计划投资390万元，渠道防渗5公里及附属配套，设计流量0.3-0.7m³/s；
6.疏勒县巴合齐乡防渗渠以工代赈项目：计划投资360万元，渠道防渗5公里及附属配套，设计流量0.3-0.7m³/s；
7.疏勒县罕南力克镇道路以工代赈项目：计划投资360万元，村组道路4公里及附属配套；
8.疏勒县塔孜洪乡防渗渠以工代赈项目：计划投资200万元，渠道防渗2.5公里及附属配套，设计流量0.2-0.5m³/s；
9.疏勒县阿拉甫乡道路以工代赈项目：计划投资240万元，村组道路建设6.5公里及附属配套；
10.疏勒县英阿瓦提乡防渗渠以工代赈项目：计划投资340万元，渠道防渗4.2公里及附属配套，设计流量0.4-0.8m³/s；
11.疏勒县阿拉力乡防渗渠以工代赈项目：计划投资390万元，渠道防渗5公里及附属配套，设计流量0.3-0.8m³/s。</t>
  </si>
  <si>
    <t>个</t>
  </si>
  <si>
    <t>通过项目实施，进一步提升农村基础设施配套，实现乡村宜居宜业</t>
  </si>
  <si>
    <t>从中央衔接资金中按照不超过1%的比例据实列支项目管理费，计划从2025年中央衔接资金中提取项目管理费500万元。主要用于项目前期设计、评审等与项目管理相关的开支。</t>
  </si>
  <si>
    <t>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</si>
</sst>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1"/>
      <color theme="1"/>
      <name val="宋体"/>
      <charset val="134"/>
      <scheme val="minor"/>
    </font>
    <font>
      <sz val="11"/>
      <name val="宋体"/>
      <charset val="134"/>
      <scheme val="minor"/>
    </font>
    <font>
      <sz val="12"/>
      <name val="宋体"/>
      <charset val="134"/>
      <scheme val="minor"/>
    </font>
    <font>
      <sz val="12"/>
      <name val="黑体"/>
      <charset val="134"/>
    </font>
    <font>
      <b/>
      <sz val="12"/>
      <name val="宋体"/>
      <charset val="134"/>
      <scheme val="minor"/>
    </font>
    <font>
      <sz val="28"/>
      <name val="方正小标宋_GBK"/>
      <charset val="134"/>
    </font>
    <font>
      <b/>
      <sz val="12"/>
      <name val="宋体"/>
      <charset val="0"/>
      <scheme val="minor"/>
    </font>
    <font>
      <sz val="12"/>
      <color theme="1"/>
      <name val="宋体"/>
      <charset val="134"/>
      <scheme val="minor"/>
    </font>
    <font>
      <sz val="18"/>
      <color theme="1"/>
      <name val="方正小标宋简体"/>
      <charset val="134"/>
    </font>
    <font>
      <sz val="11"/>
      <color theme="1"/>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9">
    <fill>
      <patternFill patternType="none"/>
    </fill>
    <fill>
      <patternFill patternType="gray125"/>
    </fill>
    <fill>
      <patternFill patternType="solid">
        <fgColor theme="0" tint="-0.15"/>
        <bgColor indexed="64"/>
      </patternFill>
    </fill>
    <fill>
      <patternFill patternType="solid">
        <fgColor rgb="FFFFFF00"/>
        <bgColor indexed="64"/>
      </patternFill>
    </fill>
    <fill>
      <patternFill patternType="solid">
        <fgColor rgb="FF92D050"/>
        <bgColor indexed="64"/>
      </patternFill>
    </fill>
    <fill>
      <patternFill patternType="solid">
        <fgColor rgb="FFC00000"/>
        <bgColor indexed="64"/>
      </patternFill>
    </fill>
    <fill>
      <patternFill patternType="solid">
        <fgColor theme="7" tint="0.4"/>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8"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9" borderId="17" applyNumberFormat="0" applyAlignment="0" applyProtection="0">
      <alignment vertical="center"/>
    </xf>
    <xf numFmtId="0" fontId="19" fillId="10" borderId="18" applyNumberFormat="0" applyAlignment="0" applyProtection="0">
      <alignment vertical="center"/>
    </xf>
    <xf numFmtId="0" fontId="20" fillId="10" borderId="17" applyNumberFormat="0" applyAlignment="0" applyProtection="0">
      <alignment vertical="center"/>
    </xf>
    <xf numFmtId="0" fontId="21" fillId="11"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Alignment="0" applyProtection="0">
      <alignment vertical="center"/>
    </xf>
    <xf numFmtId="0" fontId="27" fillId="38"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93">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176" fontId="1" fillId="0" borderId="0" xfId="0" applyNumberFormat="1" applyFont="1" applyAlignment="1">
      <alignment horizontal="center" vertical="center" wrapText="1"/>
    </xf>
    <xf numFmtId="0" fontId="1" fillId="0" borderId="0" xfId="0" applyNumberFormat="1" applyFont="1" applyAlignment="1">
      <alignment horizontal="left" vertical="center" wrapText="1"/>
    </xf>
    <xf numFmtId="0" fontId="5" fillId="0" borderId="0" xfId="0" applyNumberFormat="1" applyFont="1" applyBorder="1" applyAlignment="1" applyProtection="1">
      <alignment horizontal="center" vertical="center" wrapText="1"/>
      <protection locked="0"/>
    </xf>
    <xf numFmtId="0" fontId="4" fillId="0" borderId="0" xfId="0" applyNumberFormat="1" applyFont="1" applyAlignment="1" applyProtection="1">
      <alignment horizontal="left" vertical="center" wrapText="1"/>
      <protection locked="0"/>
    </xf>
    <xf numFmtId="0" fontId="2" fillId="0" borderId="0" xfId="0" applyNumberFormat="1" applyFont="1" applyBorder="1" applyAlignment="1" applyProtection="1">
      <alignment horizontal="center" vertical="center" wrapText="1"/>
      <protection locked="0"/>
    </xf>
    <xf numFmtId="0"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0" fontId="6" fillId="2" borderId="1" xfId="0"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xf>
    <xf numFmtId="0" fontId="4" fillId="0" borderId="1" xfId="0" applyNumberFormat="1" applyFont="1" applyBorder="1" applyAlignment="1">
      <alignment horizontal="left" vertical="center" wrapText="1"/>
    </xf>
    <xf numFmtId="176" fontId="5" fillId="0" borderId="0" xfId="0" applyNumberFormat="1" applyFont="1" applyBorder="1" applyAlignment="1" applyProtection="1">
      <alignment horizontal="center" vertical="center" wrapText="1"/>
      <protection locked="0"/>
    </xf>
    <xf numFmtId="176" fontId="2" fillId="0" borderId="0" xfId="0" applyNumberFormat="1" applyFont="1" applyBorder="1" applyAlignment="1" applyProtection="1">
      <alignment horizontal="center" vertical="center" wrapText="1"/>
      <protection locked="0"/>
    </xf>
    <xf numFmtId="176" fontId="3"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0" xfId="0" applyNumberFormat="1" applyFont="1" applyBorder="1" applyAlignment="1" applyProtection="1">
      <alignment horizontal="left" vertical="center" wrapText="1"/>
      <protection locked="0"/>
    </xf>
    <xf numFmtId="0" fontId="2" fillId="0" borderId="0" xfId="0" applyNumberFormat="1" applyFont="1" applyAlignment="1" applyProtection="1">
      <alignment horizontal="left" vertical="center" wrapText="1"/>
      <protection locked="0"/>
    </xf>
    <xf numFmtId="0" fontId="2"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center" vertical="center" wrapText="1"/>
      <protection locked="0"/>
    </xf>
    <xf numFmtId="0" fontId="3"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0" borderId="0" xfId="0" applyNumberFormat="1" applyFont="1" applyAlignment="1">
      <alignment horizontal="center" vertical="center" wrapText="1"/>
    </xf>
    <xf numFmtId="0" fontId="7" fillId="0" borderId="1" xfId="0" applyFont="1" applyBorder="1" applyAlignment="1">
      <alignment horizontal="left" vertical="center" wrapText="1"/>
    </xf>
    <xf numFmtId="0" fontId="1" fillId="3" borderId="0" xfId="0" applyNumberFormat="1" applyFont="1" applyFill="1" applyAlignment="1">
      <alignment horizontal="center" vertical="center" wrapText="1"/>
    </xf>
    <xf numFmtId="0" fontId="0" fillId="0" borderId="0" xfId="0" applyAlignment="1">
      <alignment vertical="center" wrapText="1"/>
    </xf>
    <xf numFmtId="0" fontId="0" fillId="0" borderId="0" xfId="0" applyFill="1">
      <alignment vertical="center"/>
    </xf>
    <xf numFmtId="0" fontId="0" fillId="0" borderId="1" xfId="0" applyBorder="1">
      <alignment vertical="center"/>
    </xf>
    <xf numFmtId="0" fontId="0" fillId="3" borderId="1" xfId="0" applyFill="1" applyBorder="1">
      <alignment vertical="center"/>
    </xf>
    <xf numFmtId="0" fontId="0" fillId="0"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0" fillId="6" borderId="1" xfId="0" applyFill="1" applyBorder="1">
      <alignment vertical="center"/>
    </xf>
    <xf numFmtId="0" fontId="0" fillId="7" borderId="1" xfId="0" applyFill="1"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76" fontId="0" fillId="0" borderId="0" xfId="0" applyNumberForma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176" fontId="8" fillId="0" borderId="0" xfId="0" applyNumberFormat="1"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xf>
    <xf numFmtId="10" fontId="1" fillId="0" borderId="0" xfId="0" applyNumberFormat="1" applyFont="1" applyAlignment="1">
      <alignment horizontal="center" vertical="center" wrapText="1"/>
    </xf>
    <xf numFmtId="0" fontId="2"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2" fillId="0" borderId="0" xfId="0" applyNumberFormat="1" applyFont="1" applyAlignment="1" applyProtection="1">
      <alignment horizontal="center" vertical="center" wrapText="1"/>
      <protection locked="0"/>
    </xf>
    <xf numFmtId="176" fontId="3" fillId="0" borderId="8" xfId="0" applyNumberFormat="1" applyFont="1" applyBorder="1" applyAlignment="1">
      <alignment horizontal="center" vertical="center" wrapText="1"/>
    </xf>
    <xf numFmtId="176" fontId="3" fillId="0" borderId="2" xfId="0" applyNumberFormat="1" applyFont="1" applyBorder="1" applyAlignment="1">
      <alignment vertical="center" wrapText="1"/>
    </xf>
    <xf numFmtId="176" fontId="3" fillId="0" borderId="9" xfId="0" applyNumberFormat="1" applyFont="1" applyBorder="1" applyAlignment="1">
      <alignment horizontal="center" vertical="center" wrapText="1"/>
    </xf>
    <xf numFmtId="176" fontId="3" fillId="0" borderId="10"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wrapText="1"/>
    </xf>
    <xf numFmtId="10" fontId="5" fillId="0" borderId="0" xfId="0" applyNumberFormat="1" applyFont="1" applyBorder="1" applyAlignment="1" applyProtection="1">
      <alignment horizontal="center" vertical="center" wrapText="1"/>
      <protection locked="0"/>
    </xf>
    <xf numFmtId="10" fontId="4" fillId="0" borderId="0" xfId="0" applyNumberFormat="1" applyFont="1" applyAlignment="1" applyProtection="1">
      <alignment horizontal="center" vertical="center" wrapText="1"/>
      <protection locked="0"/>
    </xf>
    <xf numFmtId="10" fontId="3" fillId="0" borderId="5" xfId="0" applyNumberFormat="1" applyFont="1" applyBorder="1" applyAlignment="1">
      <alignment horizontal="center" vertical="center" wrapText="1"/>
    </xf>
    <xf numFmtId="10" fontId="3" fillId="0" borderId="6" xfId="0" applyNumberFormat="1" applyFont="1" applyBorder="1" applyAlignment="1">
      <alignment horizontal="center" vertical="center" wrapText="1"/>
    </xf>
    <xf numFmtId="10" fontId="3" fillId="0" borderId="7" xfId="0" applyNumberFormat="1" applyFont="1" applyBorder="1" applyAlignment="1">
      <alignment horizontal="center" vertical="center" wrapText="1"/>
    </xf>
    <xf numFmtId="10" fontId="6"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6" xfId="50"/>
    <cellStyle name="常规 2" xfId="51"/>
  </cellStyles>
  <tableStyles count="0" defaultTableStyle="TableStyleMedium2" defaultPivotStyle="PivotStyleLight16"/>
  <colors>
    <mruColors>
      <color rgb="00D9D9D9"/>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82"/>
  <sheetViews>
    <sheetView tabSelected="1" view="pageBreakPreview" zoomScale="55" zoomScaleNormal="70" workbookViewId="0">
      <pane ySplit="7" topLeftCell="A38" activePane="bottomLeft" state="frozen"/>
      <selection/>
      <selection pane="bottomLeft" activeCell="Z38" sqref="Z38"/>
    </sheetView>
  </sheetViews>
  <sheetFormatPr defaultColWidth="7" defaultRowHeight="14.4"/>
  <cols>
    <col min="1" max="1" width="4.12962962962963" style="1" customWidth="1"/>
    <col min="2" max="2" width="7.49074074074074" style="1" customWidth="1"/>
    <col min="3" max="3" width="14.1018518518519" style="1" customWidth="1"/>
    <col min="4" max="4" width="5.62962962962963" style="1" customWidth="1"/>
    <col min="5" max="5" width="7.62962962962963" style="1" customWidth="1"/>
    <col min="6" max="6" width="5.62962962962963" style="1" customWidth="1"/>
    <col min="7" max="7" width="11.1018518518519" style="1" customWidth="1"/>
    <col min="8" max="8" width="26.8611111111111" style="1" customWidth="1"/>
    <col min="9" max="9" width="77.1666666666667" style="1" customWidth="1"/>
    <col min="10" max="10" width="12.9259259259259" style="6" customWidth="1"/>
    <col min="11" max="11" width="12.2685185185185" style="6" customWidth="1"/>
    <col min="12" max="13" width="12.4907407407407" style="6" customWidth="1"/>
    <col min="14" max="14" width="10.8981481481481" style="6" customWidth="1"/>
    <col min="15" max="15" width="11.4259259259259" style="6" customWidth="1"/>
    <col min="16" max="18" width="7.62962962962963" style="6" customWidth="1"/>
    <col min="19" max="20" width="10.1296296296296" style="6" customWidth="1"/>
    <col min="21" max="21" width="9.10185185185185" style="6" customWidth="1"/>
    <col min="22" max="22" width="8.62962962962963" style="1" customWidth="1"/>
    <col min="23" max="23" width="50.5" style="7" customWidth="1"/>
    <col min="24" max="24" width="10.6944444444444" style="1" customWidth="1"/>
    <col min="25" max="25" width="8.62962962962963" style="1" customWidth="1"/>
    <col min="26" max="26" width="10.6944444444444" style="69" customWidth="1"/>
    <col min="27" max="16378" width="7" style="1" customWidth="1"/>
    <col min="16379" max="16384" width="7" style="1"/>
  </cols>
  <sheetData>
    <row r="1" ht="35" customHeight="1" spans="1:26">
      <c r="A1" s="8" t="s">
        <v>0</v>
      </c>
      <c r="B1" s="8"/>
      <c r="C1" s="8"/>
      <c r="D1" s="8"/>
      <c r="E1" s="8"/>
      <c r="F1" s="8"/>
      <c r="G1" s="8"/>
      <c r="H1" s="8"/>
      <c r="I1" s="8"/>
      <c r="J1" s="24"/>
      <c r="K1" s="24"/>
      <c r="L1" s="24"/>
      <c r="M1" s="24"/>
      <c r="N1" s="24"/>
      <c r="O1" s="24"/>
      <c r="P1" s="24"/>
      <c r="Q1" s="24"/>
      <c r="R1" s="24"/>
      <c r="S1" s="24"/>
      <c r="T1" s="24"/>
      <c r="U1" s="24"/>
      <c r="V1" s="8"/>
      <c r="W1" s="29"/>
      <c r="X1" s="8"/>
      <c r="Y1" s="8"/>
      <c r="Z1" s="82"/>
    </row>
    <row r="2" s="2" customFormat="1" ht="20" customHeight="1" spans="1:26">
      <c r="A2" s="9" t="s">
        <v>1</v>
      </c>
      <c r="B2" s="9"/>
      <c r="C2" s="9"/>
      <c r="D2" s="9"/>
      <c r="E2" s="9"/>
      <c r="F2" s="10"/>
      <c r="G2" s="10"/>
      <c r="H2" s="10"/>
      <c r="I2" s="10"/>
      <c r="J2" s="25"/>
      <c r="K2" s="25"/>
      <c r="L2" s="25"/>
      <c r="M2" s="25"/>
      <c r="N2" s="25"/>
      <c r="O2" s="25"/>
      <c r="P2" s="25"/>
      <c r="Q2" s="25"/>
      <c r="R2" s="25"/>
      <c r="S2" s="25"/>
      <c r="T2" s="25"/>
      <c r="U2" s="25"/>
      <c r="V2" s="32"/>
      <c r="W2" s="9"/>
      <c r="X2" s="31"/>
      <c r="Y2" s="32"/>
      <c r="Z2" s="83"/>
    </row>
    <row r="3" s="3" customFormat="1" ht="25" customHeight="1" spans="1:26">
      <c r="A3" s="33" t="s">
        <v>2</v>
      </c>
      <c r="B3" s="33" t="s">
        <v>3</v>
      </c>
      <c r="C3" s="33" t="s">
        <v>4</v>
      </c>
      <c r="D3" s="33" t="s">
        <v>5</v>
      </c>
      <c r="E3" s="33" t="s">
        <v>6</v>
      </c>
      <c r="F3" s="33" t="s">
        <v>7</v>
      </c>
      <c r="G3" s="33" t="s">
        <v>8</v>
      </c>
      <c r="H3" s="33" t="s">
        <v>9</v>
      </c>
      <c r="I3" s="33" t="s">
        <v>10</v>
      </c>
      <c r="J3" s="73" t="s">
        <v>11</v>
      </c>
      <c r="K3" s="71" t="s">
        <v>12</v>
      </c>
      <c r="L3" s="72"/>
      <c r="M3" s="72"/>
      <c r="N3" s="72"/>
      <c r="O3" s="72"/>
      <c r="P3" s="72"/>
      <c r="Q3" s="72"/>
      <c r="R3" s="72"/>
      <c r="S3" s="72"/>
      <c r="T3" s="72"/>
      <c r="U3" s="72"/>
      <c r="V3" s="33" t="s">
        <v>13</v>
      </c>
      <c r="W3" s="33" t="s">
        <v>14</v>
      </c>
      <c r="X3" s="33" t="s">
        <v>15</v>
      </c>
      <c r="Y3" s="33" t="s">
        <v>16</v>
      </c>
      <c r="Z3" s="84" t="s">
        <v>17</v>
      </c>
    </row>
    <row r="4" s="3" customFormat="1" ht="25" customHeight="1" spans="1:26">
      <c r="A4" s="34"/>
      <c r="B4" s="34"/>
      <c r="C4" s="34"/>
      <c r="D4" s="34"/>
      <c r="E4" s="34"/>
      <c r="F4" s="34"/>
      <c r="G4" s="34"/>
      <c r="H4" s="34"/>
      <c r="I4" s="34"/>
      <c r="J4" s="89"/>
      <c r="K4" s="26" t="s">
        <v>18</v>
      </c>
      <c r="L4" s="26"/>
      <c r="M4" s="26"/>
      <c r="N4" s="26"/>
      <c r="O4" s="26"/>
      <c r="P4" s="26"/>
      <c r="Q4" s="26"/>
      <c r="R4" s="26"/>
      <c r="S4" s="73" t="s">
        <v>19</v>
      </c>
      <c r="T4" s="73" t="s">
        <v>20</v>
      </c>
      <c r="U4" s="90" t="s">
        <v>21</v>
      </c>
      <c r="V4" s="34"/>
      <c r="W4" s="34"/>
      <c r="X4" s="34"/>
      <c r="Y4" s="34"/>
      <c r="Z4" s="85"/>
    </row>
    <row r="5" s="3" customFormat="1" ht="62" customHeight="1" spans="1:26">
      <c r="A5" s="34"/>
      <c r="B5" s="34"/>
      <c r="C5" s="34"/>
      <c r="D5" s="34"/>
      <c r="E5" s="34"/>
      <c r="F5" s="34"/>
      <c r="G5" s="34"/>
      <c r="H5" s="34"/>
      <c r="I5" s="34"/>
      <c r="J5" s="89"/>
      <c r="K5" s="73" t="s">
        <v>22</v>
      </c>
      <c r="L5" s="71" t="s">
        <v>23</v>
      </c>
      <c r="M5" s="74"/>
      <c r="N5" s="73" t="s">
        <v>24</v>
      </c>
      <c r="O5" s="73" t="s">
        <v>25</v>
      </c>
      <c r="P5" s="73" t="s">
        <v>26</v>
      </c>
      <c r="Q5" s="73" t="s">
        <v>27</v>
      </c>
      <c r="R5" s="73" t="s">
        <v>28</v>
      </c>
      <c r="S5" s="89"/>
      <c r="T5" s="89"/>
      <c r="U5" s="91"/>
      <c r="V5" s="34"/>
      <c r="W5" s="34"/>
      <c r="X5" s="34"/>
      <c r="Y5" s="34"/>
      <c r="Z5" s="85"/>
    </row>
    <row r="6" s="3" customFormat="1" ht="34" customHeight="1" spans="1:26">
      <c r="A6" s="35"/>
      <c r="B6" s="35"/>
      <c r="C6" s="35"/>
      <c r="D6" s="35"/>
      <c r="E6" s="35"/>
      <c r="F6" s="35"/>
      <c r="G6" s="35"/>
      <c r="H6" s="35"/>
      <c r="I6" s="35"/>
      <c r="J6" s="75"/>
      <c r="K6" s="75"/>
      <c r="L6" s="26" t="s">
        <v>29</v>
      </c>
      <c r="M6" s="26" t="s">
        <v>30</v>
      </c>
      <c r="N6" s="75"/>
      <c r="O6" s="75"/>
      <c r="P6" s="75"/>
      <c r="Q6" s="75"/>
      <c r="R6" s="75"/>
      <c r="S6" s="75"/>
      <c r="T6" s="75"/>
      <c r="U6" s="92"/>
      <c r="V6" s="35"/>
      <c r="W6" s="35"/>
      <c r="X6" s="35"/>
      <c r="Y6" s="35"/>
      <c r="Z6" s="86"/>
    </row>
    <row r="7" s="4" customFormat="1" ht="25" customHeight="1" spans="1:255">
      <c r="A7" s="12" t="s">
        <v>31</v>
      </c>
      <c r="B7" s="13"/>
      <c r="C7" s="13"/>
      <c r="D7" s="13"/>
      <c r="E7" s="13"/>
      <c r="F7" s="13"/>
      <c r="G7" s="13"/>
      <c r="H7" s="13"/>
      <c r="I7" s="14"/>
      <c r="J7" s="27">
        <f>J8+J51+J55+J73+J77+J79+J81</f>
        <v>68176.365</v>
      </c>
      <c r="K7" s="27">
        <f t="shared" ref="K7:W7" si="0">K8+K51+K55+K73+K77+K79+K81</f>
        <v>68176.365</v>
      </c>
      <c r="L7" s="27">
        <f t="shared" si="0"/>
        <v>51011.365</v>
      </c>
      <c r="M7" s="27">
        <f t="shared" si="0"/>
        <v>11918</v>
      </c>
      <c r="N7" s="27">
        <f t="shared" si="0"/>
        <v>3697</v>
      </c>
      <c r="O7" s="27">
        <f t="shared" si="0"/>
        <v>1550</v>
      </c>
      <c r="P7" s="27">
        <f t="shared" si="0"/>
        <v>0</v>
      </c>
      <c r="Q7" s="27">
        <f t="shared" si="0"/>
        <v>0</v>
      </c>
      <c r="R7" s="27">
        <f t="shared" si="0"/>
        <v>0</v>
      </c>
      <c r="S7" s="27">
        <f t="shared" si="0"/>
        <v>0</v>
      </c>
      <c r="T7" s="27">
        <f t="shared" si="0"/>
        <v>0</v>
      </c>
      <c r="U7" s="27">
        <f t="shared" si="0"/>
        <v>0</v>
      </c>
      <c r="V7" s="38"/>
      <c r="W7" s="41"/>
      <c r="X7" s="38"/>
      <c r="Y7" s="38"/>
      <c r="Z7" s="87"/>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row>
    <row r="8" s="5" customFormat="1" ht="25" customHeight="1" spans="1:255">
      <c r="A8" s="15" t="s">
        <v>32</v>
      </c>
      <c r="B8" s="16"/>
      <c r="C8" s="17" t="s">
        <v>33</v>
      </c>
      <c r="D8" s="18"/>
      <c r="E8" s="19"/>
      <c r="F8" s="13"/>
      <c r="G8" s="13"/>
      <c r="H8" s="13"/>
      <c r="I8" s="14"/>
      <c r="J8" s="27">
        <f>SUM(J9:J50)</f>
        <v>45719.865</v>
      </c>
      <c r="K8" s="27">
        <f t="shared" ref="K8:W8" si="1">SUM(K9:K50)</f>
        <v>45719.865</v>
      </c>
      <c r="L8" s="27">
        <f t="shared" si="1"/>
        <v>32501.865</v>
      </c>
      <c r="M8" s="27">
        <f t="shared" si="1"/>
        <v>11718</v>
      </c>
      <c r="N8" s="27">
        <f t="shared" si="1"/>
        <v>0</v>
      </c>
      <c r="O8" s="27">
        <f t="shared" si="1"/>
        <v>1500</v>
      </c>
      <c r="P8" s="27">
        <f t="shared" si="1"/>
        <v>0</v>
      </c>
      <c r="Q8" s="27">
        <f t="shared" si="1"/>
        <v>0</v>
      </c>
      <c r="R8" s="27">
        <f t="shared" si="1"/>
        <v>0</v>
      </c>
      <c r="S8" s="27">
        <f t="shared" si="1"/>
        <v>0</v>
      </c>
      <c r="T8" s="27">
        <f t="shared" si="1"/>
        <v>0</v>
      </c>
      <c r="U8" s="27">
        <f t="shared" si="1"/>
        <v>0</v>
      </c>
      <c r="V8" s="38"/>
      <c r="W8" s="41"/>
      <c r="X8" s="38"/>
      <c r="Y8" s="38"/>
      <c r="Z8" s="87">
        <f>J8/J7</f>
        <v>0.670611655520209</v>
      </c>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row>
    <row r="9" ht="84" customHeight="1" spans="1:26">
      <c r="A9" s="20">
        <v>1</v>
      </c>
      <c r="B9" s="20" t="s">
        <v>34</v>
      </c>
      <c r="C9" s="20" t="s">
        <v>35</v>
      </c>
      <c r="D9" s="20" t="s">
        <v>33</v>
      </c>
      <c r="E9" s="20" t="s">
        <v>36</v>
      </c>
      <c r="F9" s="20" t="s">
        <v>37</v>
      </c>
      <c r="G9" s="20" t="s">
        <v>38</v>
      </c>
      <c r="H9" s="20" t="s">
        <v>39</v>
      </c>
      <c r="I9" s="21" t="s">
        <v>40</v>
      </c>
      <c r="J9" s="28">
        <f t="shared" ref="J9:J32" si="2">K9</f>
        <v>2000</v>
      </c>
      <c r="K9" s="28">
        <f t="shared" ref="K9:K32" si="3">L9+M9+N9+O9</f>
        <v>2000</v>
      </c>
      <c r="L9" s="28">
        <v>2000</v>
      </c>
      <c r="M9" s="28"/>
      <c r="N9" s="28"/>
      <c r="O9" s="28"/>
      <c r="P9" s="28"/>
      <c r="Q9" s="28"/>
      <c r="R9" s="28"/>
      <c r="S9" s="28"/>
      <c r="T9" s="28"/>
      <c r="U9" s="28"/>
      <c r="V9" s="20">
        <v>20000</v>
      </c>
      <c r="W9" s="21" t="s">
        <v>41</v>
      </c>
      <c r="X9" s="20" t="s">
        <v>42</v>
      </c>
      <c r="Y9" s="20" t="s">
        <v>43</v>
      </c>
      <c r="Z9" s="88"/>
    </row>
    <row r="10" ht="84" customHeight="1" spans="1:26">
      <c r="A10" s="20">
        <v>2</v>
      </c>
      <c r="B10" s="20" t="s">
        <v>44</v>
      </c>
      <c r="C10" s="20" t="s">
        <v>45</v>
      </c>
      <c r="D10" s="20" t="s">
        <v>33</v>
      </c>
      <c r="E10" s="20" t="s">
        <v>36</v>
      </c>
      <c r="F10" s="20" t="s">
        <v>37</v>
      </c>
      <c r="G10" s="20" t="s">
        <v>46</v>
      </c>
      <c r="H10" s="20" t="s">
        <v>39</v>
      </c>
      <c r="I10" s="22" t="s">
        <v>47</v>
      </c>
      <c r="J10" s="28">
        <f t="shared" si="2"/>
        <v>1000</v>
      </c>
      <c r="K10" s="28">
        <f t="shared" si="3"/>
        <v>1000</v>
      </c>
      <c r="L10" s="28">
        <v>1000</v>
      </c>
      <c r="M10" s="28"/>
      <c r="N10" s="28"/>
      <c r="O10" s="28"/>
      <c r="P10" s="28"/>
      <c r="Q10" s="28"/>
      <c r="R10" s="28"/>
      <c r="S10" s="28"/>
      <c r="T10" s="28"/>
      <c r="U10" s="28"/>
      <c r="V10" s="20">
        <v>12000</v>
      </c>
      <c r="W10" s="21" t="s">
        <v>48</v>
      </c>
      <c r="X10" s="20" t="s">
        <v>42</v>
      </c>
      <c r="Y10" s="20" t="s">
        <v>43</v>
      </c>
      <c r="Z10" s="88"/>
    </row>
    <row r="11" ht="84" customHeight="1" spans="1:26">
      <c r="A11" s="20">
        <v>3</v>
      </c>
      <c r="B11" s="20" t="s">
        <v>49</v>
      </c>
      <c r="C11" s="20" t="s">
        <v>50</v>
      </c>
      <c r="D11" s="20" t="s">
        <v>33</v>
      </c>
      <c r="E11" s="20" t="s">
        <v>36</v>
      </c>
      <c r="F11" s="20" t="s">
        <v>37</v>
      </c>
      <c r="G11" s="20" t="s">
        <v>38</v>
      </c>
      <c r="H11" s="20" t="s">
        <v>39</v>
      </c>
      <c r="I11" s="21" t="s">
        <v>51</v>
      </c>
      <c r="J11" s="28">
        <f t="shared" si="2"/>
        <v>600</v>
      </c>
      <c r="K11" s="28">
        <f t="shared" si="3"/>
        <v>600</v>
      </c>
      <c r="L11" s="28">
        <v>600</v>
      </c>
      <c r="M11" s="28"/>
      <c r="N11" s="28"/>
      <c r="O11" s="28"/>
      <c r="P11" s="28"/>
      <c r="Q11" s="28"/>
      <c r="R11" s="28"/>
      <c r="S11" s="28"/>
      <c r="T11" s="28"/>
      <c r="U11" s="28"/>
      <c r="V11" s="20">
        <v>12000</v>
      </c>
      <c r="W11" s="21" t="s">
        <v>52</v>
      </c>
      <c r="X11" s="20" t="s">
        <v>42</v>
      </c>
      <c r="Y11" s="20" t="s">
        <v>43</v>
      </c>
      <c r="Z11" s="88"/>
    </row>
    <row r="12" ht="84" customHeight="1" spans="1:26">
      <c r="A12" s="20">
        <v>4</v>
      </c>
      <c r="B12" s="20" t="s">
        <v>53</v>
      </c>
      <c r="C12" s="20" t="s">
        <v>54</v>
      </c>
      <c r="D12" s="20" t="s">
        <v>33</v>
      </c>
      <c r="E12" s="20" t="s">
        <v>55</v>
      </c>
      <c r="F12" s="20" t="s">
        <v>37</v>
      </c>
      <c r="G12" s="20" t="s">
        <v>56</v>
      </c>
      <c r="H12" s="20" t="s">
        <v>39</v>
      </c>
      <c r="I12" s="21" t="s">
        <v>57</v>
      </c>
      <c r="J12" s="28">
        <f t="shared" si="2"/>
        <v>5500</v>
      </c>
      <c r="K12" s="28">
        <f t="shared" si="3"/>
        <v>5500</v>
      </c>
      <c r="L12" s="28">
        <v>5500</v>
      </c>
      <c r="M12" s="28"/>
      <c r="N12" s="28"/>
      <c r="O12" s="28"/>
      <c r="P12" s="28"/>
      <c r="Q12" s="28"/>
      <c r="R12" s="28"/>
      <c r="S12" s="28"/>
      <c r="T12" s="28"/>
      <c r="U12" s="28"/>
      <c r="V12" s="20">
        <v>15000</v>
      </c>
      <c r="W12" s="21" t="s">
        <v>58</v>
      </c>
      <c r="X12" s="20" t="s">
        <v>42</v>
      </c>
      <c r="Y12" s="20" t="s">
        <v>43</v>
      </c>
      <c r="Z12" s="88"/>
    </row>
    <row r="13" ht="84" customHeight="1" spans="1:26">
      <c r="A13" s="20">
        <v>5</v>
      </c>
      <c r="B13" s="20" t="s">
        <v>59</v>
      </c>
      <c r="C13" s="20" t="s">
        <v>60</v>
      </c>
      <c r="D13" s="20" t="s">
        <v>33</v>
      </c>
      <c r="E13" s="20" t="s">
        <v>55</v>
      </c>
      <c r="F13" s="20" t="s">
        <v>37</v>
      </c>
      <c r="G13" s="20" t="s">
        <v>56</v>
      </c>
      <c r="H13" s="20" t="s">
        <v>39</v>
      </c>
      <c r="I13" s="21" t="s">
        <v>61</v>
      </c>
      <c r="J13" s="28">
        <f t="shared" si="2"/>
        <v>2000</v>
      </c>
      <c r="K13" s="28">
        <f t="shared" si="3"/>
        <v>2000</v>
      </c>
      <c r="L13" s="28">
        <v>2000</v>
      </c>
      <c r="M13" s="28"/>
      <c r="N13" s="28"/>
      <c r="O13" s="28"/>
      <c r="P13" s="28"/>
      <c r="Q13" s="28"/>
      <c r="R13" s="28"/>
      <c r="S13" s="28"/>
      <c r="T13" s="28"/>
      <c r="U13" s="28"/>
      <c r="V13" s="20">
        <v>40000</v>
      </c>
      <c r="W13" s="21" t="s">
        <v>62</v>
      </c>
      <c r="X13" s="20" t="s">
        <v>42</v>
      </c>
      <c r="Y13" s="20" t="s">
        <v>43</v>
      </c>
      <c r="Z13" s="88"/>
    </row>
    <row r="14" customFormat="1" ht="84" customHeight="1" spans="1:255">
      <c r="A14" s="20">
        <v>6</v>
      </c>
      <c r="B14" s="20" t="s">
        <v>63</v>
      </c>
      <c r="C14" s="20" t="s">
        <v>64</v>
      </c>
      <c r="D14" s="20" t="s">
        <v>33</v>
      </c>
      <c r="E14" s="20" t="s">
        <v>65</v>
      </c>
      <c r="F14" s="20" t="s">
        <v>37</v>
      </c>
      <c r="G14" s="20" t="s">
        <v>56</v>
      </c>
      <c r="H14" s="20" t="s">
        <v>39</v>
      </c>
      <c r="I14" s="21" t="s">
        <v>66</v>
      </c>
      <c r="J14" s="28">
        <f t="shared" si="2"/>
        <v>1500</v>
      </c>
      <c r="K14" s="28">
        <f t="shared" si="3"/>
        <v>1500</v>
      </c>
      <c r="L14" s="28">
        <v>1500</v>
      </c>
      <c r="M14" s="28"/>
      <c r="N14" s="28"/>
      <c r="O14" s="28"/>
      <c r="P14" s="28"/>
      <c r="Q14" s="28"/>
      <c r="R14" s="28"/>
      <c r="S14" s="28"/>
      <c r="T14" s="28"/>
      <c r="U14" s="28"/>
      <c r="V14" s="39">
        <v>15000</v>
      </c>
      <c r="W14" s="43" t="s">
        <v>67</v>
      </c>
      <c r="X14" s="20" t="s">
        <v>42</v>
      </c>
      <c r="Y14" s="20" t="s">
        <v>43</v>
      </c>
      <c r="Z14" s="88"/>
      <c r="AA14" s="1">
        <v>3</v>
      </c>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ht="246" customHeight="1" spans="1:27">
      <c r="A15" s="20">
        <v>7</v>
      </c>
      <c r="B15" s="20" t="s">
        <v>68</v>
      </c>
      <c r="C15" s="20" t="s">
        <v>69</v>
      </c>
      <c r="D15" s="20" t="s">
        <v>33</v>
      </c>
      <c r="E15" s="20" t="s">
        <v>36</v>
      </c>
      <c r="F15" s="20" t="s">
        <v>37</v>
      </c>
      <c r="G15" s="20" t="s">
        <v>70</v>
      </c>
      <c r="H15" s="20" t="s">
        <v>71</v>
      </c>
      <c r="I15" s="21" t="s">
        <v>72</v>
      </c>
      <c r="J15" s="28">
        <f t="shared" si="2"/>
        <v>690.405</v>
      </c>
      <c r="K15" s="28">
        <f t="shared" si="3"/>
        <v>690.405</v>
      </c>
      <c r="L15" s="28">
        <v>690.405</v>
      </c>
      <c r="M15" s="28"/>
      <c r="N15" s="28"/>
      <c r="O15" s="28"/>
      <c r="P15" s="28"/>
      <c r="Q15" s="28"/>
      <c r="R15" s="28"/>
      <c r="S15" s="28"/>
      <c r="T15" s="28"/>
      <c r="U15" s="28"/>
      <c r="V15" s="39">
        <v>78000</v>
      </c>
      <c r="W15" s="21" t="s">
        <v>73</v>
      </c>
      <c r="X15" s="20" t="s">
        <v>74</v>
      </c>
      <c r="Y15" s="40" t="s">
        <v>75</v>
      </c>
      <c r="Z15" s="88"/>
      <c r="AA15" s="1">
        <v>1</v>
      </c>
    </row>
    <row r="16" ht="318" customHeight="1" spans="1:27">
      <c r="A16" s="20">
        <v>8</v>
      </c>
      <c r="B16" s="20" t="s">
        <v>76</v>
      </c>
      <c r="C16" s="20" t="s">
        <v>77</v>
      </c>
      <c r="D16" s="20" t="s">
        <v>33</v>
      </c>
      <c r="E16" s="20" t="s">
        <v>36</v>
      </c>
      <c r="F16" s="20" t="s">
        <v>37</v>
      </c>
      <c r="G16" s="20" t="s">
        <v>70</v>
      </c>
      <c r="H16" s="20" t="s">
        <v>78</v>
      </c>
      <c r="I16" s="21" t="s">
        <v>79</v>
      </c>
      <c r="J16" s="28">
        <f t="shared" si="2"/>
        <v>1925.46</v>
      </c>
      <c r="K16" s="28">
        <f t="shared" si="3"/>
        <v>1925.46</v>
      </c>
      <c r="L16" s="28">
        <v>1925.46</v>
      </c>
      <c r="M16" s="28"/>
      <c r="N16" s="28"/>
      <c r="O16" s="28"/>
      <c r="P16" s="28"/>
      <c r="Q16" s="28"/>
      <c r="R16" s="28"/>
      <c r="S16" s="28"/>
      <c r="T16" s="28"/>
      <c r="U16" s="28"/>
      <c r="V16" s="39">
        <v>80000</v>
      </c>
      <c r="W16" s="21" t="s">
        <v>80</v>
      </c>
      <c r="X16" s="20" t="s">
        <v>74</v>
      </c>
      <c r="Y16" s="40" t="s">
        <v>75</v>
      </c>
      <c r="Z16" s="88"/>
      <c r="AA16" s="1">
        <v>1</v>
      </c>
    </row>
    <row r="17" customFormat="1" ht="81" customHeight="1" spans="1:255">
      <c r="A17" s="20">
        <v>9</v>
      </c>
      <c r="B17" s="20" t="s">
        <v>81</v>
      </c>
      <c r="C17" s="20" t="s">
        <v>82</v>
      </c>
      <c r="D17" s="20" t="s">
        <v>33</v>
      </c>
      <c r="E17" s="20" t="s">
        <v>83</v>
      </c>
      <c r="F17" s="20" t="s">
        <v>37</v>
      </c>
      <c r="G17" s="20" t="s">
        <v>84</v>
      </c>
      <c r="H17" s="20" t="s">
        <v>85</v>
      </c>
      <c r="I17" s="21" t="s">
        <v>86</v>
      </c>
      <c r="J17" s="28">
        <f t="shared" si="2"/>
        <v>1500</v>
      </c>
      <c r="K17" s="28">
        <f t="shared" si="3"/>
        <v>1500</v>
      </c>
      <c r="L17" s="28">
        <v>1500</v>
      </c>
      <c r="M17" s="28"/>
      <c r="N17" s="28"/>
      <c r="O17" s="28"/>
      <c r="P17" s="28"/>
      <c r="Q17" s="28"/>
      <c r="R17" s="28"/>
      <c r="S17" s="28"/>
      <c r="T17" s="28"/>
      <c r="U17" s="28"/>
      <c r="V17" s="39">
        <v>15431</v>
      </c>
      <c r="W17" s="21" t="s">
        <v>87</v>
      </c>
      <c r="X17" s="20" t="s">
        <v>88</v>
      </c>
      <c r="Y17" s="40" t="s">
        <v>89</v>
      </c>
      <c r="Z17" s="88"/>
      <c r="AA17" s="1">
        <v>1</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customFormat="1" ht="81" customHeight="1" spans="1:255">
      <c r="A18" s="20">
        <v>10</v>
      </c>
      <c r="B18" s="20" t="s">
        <v>90</v>
      </c>
      <c r="C18" s="20" t="s">
        <v>91</v>
      </c>
      <c r="D18" s="20" t="s">
        <v>33</v>
      </c>
      <c r="E18" s="20" t="s">
        <v>83</v>
      </c>
      <c r="F18" s="20" t="s">
        <v>37</v>
      </c>
      <c r="G18" s="20" t="s">
        <v>84</v>
      </c>
      <c r="H18" s="20" t="s">
        <v>92</v>
      </c>
      <c r="I18" s="21" t="s">
        <v>93</v>
      </c>
      <c r="J18" s="28">
        <f t="shared" si="2"/>
        <v>515</v>
      </c>
      <c r="K18" s="28">
        <f t="shared" si="3"/>
        <v>515</v>
      </c>
      <c r="L18" s="28">
        <v>515</v>
      </c>
      <c r="M18" s="28"/>
      <c r="N18" s="28"/>
      <c r="O18" s="28"/>
      <c r="P18" s="28"/>
      <c r="Q18" s="28"/>
      <c r="R18" s="28"/>
      <c r="S18" s="28"/>
      <c r="T18" s="28"/>
      <c r="U18" s="28"/>
      <c r="V18" s="39">
        <v>9546</v>
      </c>
      <c r="W18" s="21" t="s">
        <v>87</v>
      </c>
      <c r="X18" s="20" t="s">
        <v>94</v>
      </c>
      <c r="Y18" s="40" t="s">
        <v>95</v>
      </c>
      <c r="Z18" s="88"/>
      <c r="AA18" s="1">
        <v>1</v>
      </c>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customFormat="1" ht="89" customHeight="1" spans="1:255">
      <c r="A19" s="20">
        <v>11</v>
      </c>
      <c r="B19" s="20" t="s">
        <v>96</v>
      </c>
      <c r="C19" s="20" t="s">
        <v>97</v>
      </c>
      <c r="D19" s="20" t="s">
        <v>33</v>
      </c>
      <c r="E19" s="20" t="s">
        <v>83</v>
      </c>
      <c r="F19" s="20" t="s">
        <v>37</v>
      </c>
      <c r="G19" s="20" t="s">
        <v>84</v>
      </c>
      <c r="H19" s="20" t="s">
        <v>98</v>
      </c>
      <c r="I19" s="21" t="s">
        <v>99</v>
      </c>
      <c r="J19" s="28">
        <f t="shared" si="2"/>
        <v>2936</v>
      </c>
      <c r="K19" s="28">
        <f t="shared" si="3"/>
        <v>2936</v>
      </c>
      <c r="L19" s="28">
        <v>2936</v>
      </c>
      <c r="M19" s="28"/>
      <c r="N19" s="28"/>
      <c r="O19" s="28"/>
      <c r="P19" s="28"/>
      <c r="Q19" s="28"/>
      <c r="R19" s="28"/>
      <c r="S19" s="28"/>
      <c r="T19" s="28"/>
      <c r="U19" s="28"/>
      <c r="V19" s="39">
        <v>18464</v>
      </c>
      <c r="W19" s="21" t="s">
        <v>87</v>
      </c>
      <c r="X19" s="20" t="s">
        <v>100</v>
      </c>
      <c r="Y19" s="40" t="s">
        <v>101</v>
      </c>
      <c r="Z19" s="88"/>
      <c r="AA19" s="1">
        <v>1</v>
      </c>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customFormat="1" ht="81" customHeight="1" spans="1:255">
      <c r="A20" s="20">
        <v>12</v>
      </c>
      <c r="B20" s="20" t="s">
        <v>102</v>
      </c>
      <c r="C20" s="20" t="s">
        <v>103</v>
      </c>
      <c r="D20" s="20" t="s">
        <v>33</v>
      </c>
      <c r="E20" s="20" t="s">
        <v>83</v>
      </c>
      <c r="F20" s="20" t="s">
        <v>37</v>
      </c>
      <c r="G20" s="20" t="s">
        <v>84</v>
      </c>
      <c r="H20" s="20" t="s">
        <v>104</v>
      </c>
      <c r="I20" s="21" t="s">
        <v>105</v>
      </c>
      <c r="J20" s="28">
        <f t="shared" si="2"/>
        <v>970</v>
      </c>
      <c r="K20" s="28">
        <f t="shared" si="3"/>
        <v>970</v>
      </c>
      <c r="L20" s="28">
        <v>970</v>
      </c>
      <c r="M20" s="28"/>
      <c r="N20" s="28"/>
      <c r="O20" s="28"/>
      <c r="P20" s="28"/>
      <c r="Q20" s="28"/>
      <c r="R20" s="28"/>
      <c r="S20" s="28"/>
      <c r="T20" s="28"/>
      <c r="U20" s="28"/>
      <c r="V20" s="39">
        <v>18841</v>
      </c>
      <c r="W20" s="21" t="s">
        <v>87</v>
      </c>
      <c r="X20" s="20" t="s">
        <v>106</v>
      </c>
      <c r="Y20" s="40" t="s">
        <v>107</v>
      </c>
      <c r="Z20" s="88"/>
      <c r="AA20" s="1">
        <v>1</v>
      </c>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1" ht="97" customHeight="1" spans="1:255">
      <c r="A21" s="20">
        <v>13</v>
      </c>
      <c r="B21" s="20" t="s">
        <v>108</v>
      </c>
      <c r="C21" s="20" t="s">
        <v>109</v>
      </c>
      <c r="D21" s="20" t="s">
        <v>33</v>
      </c>
      <c r="E21" s="20" t="s">
        <v>83</v>
      </c>
      <c r="F21" s="20" t="s">
        <v>37</v>
      </c>
      <c r="G21" s="20" t="s">
        <v>84</v>
      </c>
      <c r="H21" s="20" t="s">
        <v>110</v>
      </c>
      <c r="I21" s="21" t="s">
        <v>111</v>
      </c>
      <c r="J21" s="28">
        <f t="shared" si="2"/>
        <v>1442</v>
      </c>
      <c r="K21" s="28">
        <f t="shared" si="3"/>
        <v>1442</v>
      </c>
      <c r="L21" s="28"/>
      <c r="M21" s="28">
        <v>1442</v>
      </c>
      <c r="N21" s="28"/>
      <c r="O21" s="28"/>
      <c r="P21" s="28"/>
      <c r="Q21" s="28"/>
      <c r="R21" s="28"/>
      <c r="S21" s="28"/>
      <c r="T21" s="28"/>
      <c r="U21" s="28"/>
      <c r="V21" s="39">
        <v>4346</v>
      </c>
      <c r="W21" s="21" t="s">
        <v>87</v>
      </c>
      <c r="X21" s="20" t="s">
        <v>112</v>
      </c>
      <c r="Y21" s="40" t="s">
        <v>113</v>
      </c>
      <c r="Z21" s="88"/>
      <c r="AA21" s="1">
        <v>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customFormat="1" ht="81" customHeight="1" spans="1:255">
      <c r="A22" s="20">
        <v>14</v>
      </c>
      <c r="B22" s="20" t="s">
        <v>114</v>
      </c>
      <c r="C22" s="20" t="s">
        <v>115</v>
      </c>
      <c r="D22" s="20" t="s">
        <v>33</v>
      </c>
      <c r="E22" s="20" t="s">
        <v>83</v>
      </c>
      <c r="F22" s="20" t="s">
        <v>37</v>
      </c>
      <c r="G22" s="20" t="s">
        <v>84</v>
      </c>
      <c r="H22" s="20" t="s">
        <v>116</v>
      </c>
      <c r="I22" s="21" t="s">
        <v>117</v>
      </c>
      <c r="J22" s="28">
        <f t="shared" si="2"/>
        <v>2000</v>
      </c>
      <c r="K22" s="28">
        <f t="shared" si="3"/>
        <v>2000</v>
      </c>
      <c r="L22" s="28"/>
      <c r="M22" s="28">
        <v>2000</v>
      </c>
      <c r="N22" s="28"/>
      <c r="O22" s="28"/>
      <c r="P22" s="28"/>
      <c r="Q22" s="28"/>
      <c r="R22" s="28"/>
      <c r="S22" s="28"/>
      <c r="T22" s="28"/>
      <c r="U22" s="28"/>
      <c r="V22" s="39">
        <v>17445</v>
      </c>
      <c r="W22" s="21" t="s">
        <v>87</v>
      </c>
      <c r="X22" s="20" t="s">
        <v>118</v>
      </c>
      <c r="Y22" s="40" t="s">
        <v>119</v>
      </c>
      <c r="Z22" s="88"/>
      <c r="AA22" s="1">
        <v>1</v>
      </c>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customFormat="1" ht="81" customHeight="1" spans="1:255">
      <c r="A23" s="20">
        <v>15</v>
      </c>
      <c r="B23" s="20" t="s">
        <v>120</v>
      </c>
      <c r="C23" s="20" t="s">
        <v>121</v>
      </c>
      <c r="D23" s="20" t="s">
        <v>33</v>
      </c>
      <c r="E23" s="20" t="s">
        <v>83</v>
      </c>
      <c r="F23" s="20" t="s">
        <v>37</v>
      </c>
      <c r="G23" s="20" t="s">
        <v>84</v>
      </c>
      <c r="H23" s="20" t="s">
        <v>122</v>
      </c>
      <c r="I23" s="21" t="s">
        <v>123</v>
      </c>
      <c r="J23" s="28">
        <f t="shared" si="2"/>
        <v>350</v>
      </c>
      <c r="K23" s="28">
        <f t="shared" si="3"/>
        <v>350</v>
      </c>
      <c r="L23" s="28">
        <v>350</v>
      </c>
      <c r="M23" s="28"/>
      <c r="N23" s="28"/>
      <c r="O23" s="28"/>
      <c r="P23" s="28"/>
      <c r="Q23" s="28"/>
      <c r="R23" s="28"/>
      <c r="S23" s="28"/>
      <c r="T23" s="28"/>
      <c r="U23" s="28"/>
      <c r="V23" s="39">
        <v>11013</v>
      </c>
      <c r="W23" s="21" t="s">
        <v>87</v>
      </c>
      <c r="X23" s="20" t="s">
        <v>124</v>
      </c>
      <c r="Y23" s="40" t="s">
        <v>125</v>
      </c>
      <c r="Z23" s="88"/>
      <c r="AA23" s="1">
        <v>1</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customFormat="1" ht="81" customHeight="1" spans="1:255">
      <c r="A24" s="20">
        <v>16</v>
      </c>
      <c r="B24" s="20" t="s">
        <v>126</v>
      </c>
      <c r="C24" s="20" t="s">
        <v>127</v>
      </c>
      <c r="D24" s="20" t="s">
        <v>33</v>
      </c>
      <c r="E24" s="20" t="s">
        <v>83</v>
      </c>
      <c r="F24" s="20" t="s">
        <v>37</v>
      </c>
      <c r="G24" s="20" t="s">
        <v>84</v>
      </c>
      <c r="H24" s="20" t="s">
        <v>128</v>
      </c>
      <c r="I24" s="21" t="s">
        <v>129</v>
      </c>
      <c r="J24" s="28">
        <f t="shared" si="2"/>
        <v>1636</v>
      </c>
      <c r="K24" s="28">
        <f t="shared" si="3"/>
        <v>1636</v>
      </c>
      <c r="L24" s="28"/>
      <c r="M24" s="28">
        <v>1636</v>
      </c>
      <c r="N24" s="28"/>
      <c r="O24" s="28"/>
      <c r="P24" s="28"/>
      <c r="Q24" s="28"/>
      <c r="R24" s="28"/>
      <c r="S24" s="28"/>
      <c r="T24" s="28"/>
      <c r="U24" s="28"/>
      <c r="V24" s="39">
        <v>15462</v>
      </c>
      <c r="W24" s="21" t="s">
        <v>87</v>
      </c>
      <c r="X24" s="20" t="s">
        <v>130</v>
      </c>
      <c r="Y24" s="40" t="s">
        <v>131</v>
      </c>
      <c r="Z24" s="88"/>
      <c r="AA24" s="1">
        <v>1</v>
      </c>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customFormat="1" ht="117" customHeight="1" spans="1:255">
      <c r="A25" s="20">
        <v>17</v>
      </c>
      <c r="B25" s="20" t="s">
        <v>132</v>
      </c>
      <c r="C25" s="20" t="s">
        <v>133</v>
      </c>
      <c r="D25" s="20" t="s">
        <v>33</v>
      </c>
      <c r="E25" s="20" t="s">
        <v>55</v>
      </c>
      <c r="F25" s="20" t="s">
        <v>134</v>
      </c>
      <c r="G25" s="20" t="s">
        <v>70</v>
      </c>
      <c r="H25" s="20" t="s">
        <v>135</v>
      </c>
      <c r="I25" s="21" t="s">
        <v>136</v>
      </c>
      <c r="J25" s="28">
        <f t="shared" si="2"/>
        <v>180</v>
      </c>
      <c r="K25" s="28">
        <f t="shared" si="3"/>
        <v>180</v>
      </c>
      <c r="L25" s="28">
        <v>180</v>
      </c>
      <c r="M25" s="28"/>
      <c r="N25" s="28"/>
      <c r="O25" s="28"/>
      <c r="P25" s="28"/>
      <c r="Q25" s="28"/>
      <c r="R25" s="28"/>
      <c r="S25" s="28"/>
      <c r="T25" s="28"/>
      <c r="U25" s="28"/>
      <c r="V25" s="39">
        <v>6</v>
      </c>
      <c r="W25" s="21" t="s">
        <v>137</v>
      </c>
      <c r="X25" s="20" t="s">
        <v>88</v>
      </c>
      <c r="Y25" s="40" t="s">
        <v>89</v>
      </c>
      <c r="Z25" s="88"/>
      <c r="AA25" s="1">
        <v>2</v>
      </c>
      <c r="AB25" s="1">
        <v>2</v>
      </c>
      <c r="AC25" s="1"/>
      <c r="AD25" s="1"/>
      <c r="AE25" s="1">
        <v>1</v>
      </c>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customFormat="1" ht="118" customHeight="1" spans="1:255">
      <c r="A26" s="20">
        <v>18</v>
      </c>
      <c r="B26" s="20" t="s">
        <v>138</v>
      </c>
      <c r="C26" s="20" t="s">
        <v>139</v>
      </c>
      <c r="D26" s="20" t="s">
        <v>33</v>
      </c>
      <c r="E26" s="20" t="s">
        <v>140</v>
      </c>
      <c r="F26" s="20" t="s">
        <v>134</v>
      </c>
      <c r="G26" s="20" t="s">
        <v>141</v>
      </c>
      <c r="H26" s="20" t="s">
        <v>142</v>
      </c>
      <c r="I26" s="21" t="s">
        <v>143</v>
      </c>
      <c r="J26" s="28">
        <f t="shared" si="2"/>
        <v>1300</v>
      </c>
      <c r="K26" s="28">
        <f t="shared" si="3"/>
        <v>1300</v>
      </c>
      <c r="L26" s="28">
        <v>1300</v>
      </c>
      <c r="M26" s="28"/>
      <c r="N26" s="28"/>
      <c r="O26" s="28"/>
      <c r="P26" s="28"/>
      <c r="Q26" s="28"/>
      <c r="R26" s="28"/>
      <c r="S26" s="28"/>
      <c r="T26" s="28"/>
      <c r="U26" s="28"/>
      <c r="V26" s="39">
        <v>200</v>
      </c>
      <c r="W26" s="21" t="s">
        <v>144</v>
      </c>
      <c r="X26" s="20" t="s">
        <v>94</v>
      </c>
      <c r="Y26" s="40" t="s">
        <v>95</v>
      </c>
      <c r="Z26" s="88"/>
      <c r="AA26" s="44">
        <v>2</v>
      </c>
      <c r="AB26" s="1">
        <v>2</v>
      </c>
      <c r="AC26" s="1"/>
      <c r="AD26" s="1"/>
      <c r="AE26" s="1">
        <v>1</v>
      </c>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customFormat="1" ht="101" customHeight="1" spans="1:255">
      <c r="A27" s="20">
        <v>19</v>
      </c>
      <c r="B27" s="20" t="s">
        <v>145</v>
      </c>
      <c r="C27" s="20" t="s">
        <v>146</v>
      </c>
      <c r="D27" s="20" t="s">
        <v>33</v>
      </c>
      <c r="E27" s="20" t="s">
        <v>147</v>
      </c>
      <c r="F27" s="20" t="s">
        <v>134</v>
      </c>
      <c r="G27" s="20" t="s">
        <v>141</v>
      </c>
      <c r="H27" s="20" t="s">
        <v>142</v>
      </c>
      <c r="I27" s="21" t="s">
        <v>148</v>
      </c>
      <c r="J27" s="28">
        <f t="shared" si="2"/>
        <v>500</v>
      </c>
      <c r="K27" s="28">
        <f t="shared" si="3"/>
        <v>500</v>
      </c>
      <c r="L27" s="28">
        <v>500</v>
      </c>
      <c r="M27" s="28"/>
      <c r="N27" s="28"/>
      <c r="O27" s="28"/>
      <c r="P27" s="28"/>
      <c r="Q27" s="28"/>
      <c r="R27" s="28"/>
      <c r="S27" s="28"/>
      <c r="T27" s="28"/>
      <c r="U27" s="28"/>
      <c r="V27" s="39">
        <v>100</v>
      </c>
      <c r="W27" s="21" t="s">
        <v>149</v>
      </c>
      <c r="X27" s="20" t="s">
        <v>94</v>
      </c>
      <c r="Y27" s="40" t="s">
        <v>95</v>
      </c>
      <c r="Z27" s="88"/>
      <c r="AA27" s="44">
        <v>3</v>
      </c>
      <c r="AB27" s="1"/>
      <c r="AC27" s="1"/>
      <c r="AD27" s="1"/>
      <c r="AE27" s="1">
        <v>1</v>
      </c>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customFormat="1" ht="112" customHeight="1" spans="1:255">
      <c r="A28" s="20">
        <v>20</v>
      </c>
      <c r="B28" s="20" t="s">
        <v>150</v>
      </c>
      <c r="C28" s="20" t="s">
        <v>151</v>
      </c>
      <c r="D28" s="20" t="s">
        <v>33</v>
      </c>
      <c r="E28" s="20" t="s">
        <v>140</v>
      </c>
      <c r="F28" s="20" t="s">
        <v>134</v>
      </c>
      <c r="G28" s="20" t="s">
        <v>70</v>
      </c>
      <c r="H28" s="20" t="s">
        <v>152</v>
      </c>
      <c r="I28" s="21" t="s">
        <v>153</v>
      </c>
      <c r="J28" s="28">
        <f t="shared" si="2"/>
        <v>300</v>
      </c>
      <c r="K28" s="28">
        <f t="shared" si="3"/>
        <v>300</v>
      </c>
      <c r="L28" s="28">
        <v>300</v>
      </c>
      <c r="M28" s="28"/>
      <c r="N28" s="28"/>
      <c r="O28" s="28"/>
      <c r="P28" s="28"/>
      <c r="Q28" s="28"/>
      <c r="R28" s="28"/>
      <c r="S28" s="28"/>
      <c r="T28" s="28"/>
      <c r="U28" s="28"/>
      <c r="V28" s="39">
        <v>12</v>
      </c>
      <c r="W28" s="21" t="s">
        <v>154</v>
      </c>
      <c r="X28" s="20" t="s">
        <v>100</v>
      </c>
      <c r="Y28" s="40" t="s">
        <v>101</v>
      </c>
      <c r="Z28" s="88"/>
      <c r="AA28" s="1">
        <v>2</v>
      </c>
      <c r="AB28" s="1">
        <v>2</v>
      </c>
      <c r="AC28" s="1"/>
      <c r="AD28" s="1"/>
      <c r="AE28" s="1">
        <v>1</v>
      </c>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customFormat="1" ht="113" customHeight="1" spans="1:255">
      <c r="A29" s="20">
        <v>21</v>
      </c>
      <c r="B29" s="20" t="s">
        <v>155</v>
      </c>
      <c r="C29" s="20" t="s">
        <v>156</v>
      </c>
      <c r="D29" s="20" t="s">
        <v>33</v>
      </c>
      <c r="E29" s="20" t="s">
        <v>140</v>
      </c>
      <c r="F29" s="20" t="s">
        <v>134</v>
      </c>
      <c r="G29" s="20" t="s">
        <v>70</v>
      </c>
      <c r="H29" s="20" t="s">
        <v>152</v>
      </c>
      <c r="I29" s="21" t="s">
        <v>157</v>
      </c>
      <c r="J29" s="28">
        <f t="shared" si="2"/>
        <v>165</v>
      </c>
      <c r="K29" s="28">
        <f t="shared" si="3"/>
        <v>165</v>
      </c>
      <c r="L29" s="28">
        <v>165</v>
      </c>
      <c r="M29" s="28"/>
      <c r="N29" s="28"/>
      <c r="O29" s="28"/>
      <c r="P29" s="28"/>
      <c r="Q29" s="28"/>
      <c r="R29" s="28"/>
      <c r="S29" s="28"/>
      <c r="T29" s="28"/>
      <c r="U29" s="28"/>
      <c r="V29" s="39">
        <v>15</v>
      </c>
      <c r="W29" s="21" t="s">
        <v>158</v>
      </c>
      <c r="X29" s="20" t="s">
        <v>100</v>
      </c>
      <c r="Y29" s="40" t="s">
        <v>101</v>
      </c>
      <c r="Z29" s="88"/>
      <c r="AA29" s="1">
        <v>2</v>
      </c>
      <c r="AB29" s="1">
        <v>2</v>
      </c>
      <c r="AC29" s="1"/>
      <c r="AD29" s="1"/>
      <c r="AE29" s="1">
        <v>1</v>
      </c>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customFormat="1" ht="109" customHeight="1" spans="1:255">
      <c r="A30" s="20">
        <v>22</v>
      </c>
      <c r="B30" s="20" t="s">
        <v>159</v>
      </c>
      <c r="C30" s="20" t="s">
        <v>160</v>
      </c>
      <c r="D30" s="20" t="s">
        <v>33</v>
      </c>
      <c r="E30" s="20" t="s">
        <v>140</v>
      </c>
      <c r="F30" s="20" t="s">
        <v>134</v>
      </c>
      <c r="G30" s="20" t="s">
        <v>70</v>
      </c>
      <c r="H30" s="20" t="s">
        <v>161</v>
      </c>
      <c r="I30" s="21" t="s">
        <v>162</v>
      </c>
      <c r="J30" s="28">
        <f t="shared" si="2"/>
        <v>350</v>
      </c>
      <c r="K30" s="28">
        <f t="shared" si="3"/>
        <v>350</v>
      </c>
      <c r="L30" s="28">
        <v>350</v>
      </c>
      <c r="M30" s="28"/>
      <c r="N30" s="28"/>
      <c r="O30" s="28"/>
      <c r="P30" s="28"/>
      <c r="Q30" s="28"/>
      <c r="R30" s="28"/>
      <c r="S30" s="28"/>
      <c r="T30" s="28"/>
      <c r="U30" s="28"/>
      <c r="V30" s="39">
        <v>10</v>
      </c>
      <c r="W30" s="21" t="s">
        <v>163</v>
      </c>
      <c r="X30" s="20" t="s">
        <v>100</v>
      </c>
      <c r="Y30" s="40" t="s">
        <v>101</v>
      </c>
      <c r="Z30" s="88"/>
      <c r="AA30" s="1">
        <v>1</v>
      </c>
      <c r="AB30" s="1"/>
      <c r="AC30" s="1"/>
      <c r="AD30" s="1"/>
      <c r="AE30" s="1">
        <v>1</v>
      </c>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customFormat="1" ht="107" customHeight="1" spans="1:255">
      <c r="A31" s="20">
        <v>23</v>
      </c>
      <c r="B31" s="20" t="s">
        <v>164</v>
      </c>
      <c r="C31" s="20" t="s">
        <v>165</v>
      </c>
      <c r="D31" s="20" t="s">
        <v>33</v>
      </c>
      <c r="E31" s="20" t="s">
        <v>140</v>
      </c>
      <c r="F31" s="20" t="s">
        <v>134</v>
      </c>
      <c r="G31" s="20" t="s">
        <v>70</v>
      </c>
      <c r="H31" s="20" t="s">
        <v>166</v>
      </c>
      <c r="I31" s="21" t="s">
        <v>167</v>
      </c>
      <c r="J31" s="28">
        <f t="shared" si="2"/>
        <v>150</v>
      </c>
      <c r="K31" s="28">
        <f t="shared" si="3"/>
        <v>150</v>
      </c>
      <c r="L31" s="28">
        <v>150</v>
      </c>
      <c r="M31" s="28"/>
      <c r="N31" s="28"/>
      <c r="O31" s="28"/>
      <c r="P31" s="28"/>
      <c r="Q31" s="28"/>
      <c r="R31" s="28"/>
      <c r="S31" s="28"/>
      <c r="T31" s="28"/>
      <c r="U31" s="28"/>
      <c r="V31" s="39">
        <v>10</v>
      </c>
      <c r="W31" s="21" t="s">
        <v>168</v>
      </c>
      <c r="X31" s="20" t="s">
        <v>100</v>
      </c>
      <c r="Y31" s="40" t="s">
        <v>101</v>
      </c>
      <c r="Z31" s="88"/>
      <c r="AA31" s="1">
        <v>2</v>
      </c>
      <c r="AB31" s="1">
        <v>2</v>
      </c>
      <c r="AC31" s="1"/>
      <c r="AD31" s="1"/>
      <c r="AE31" s="1">
        <v>1</v>
      </c>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customFormat="1" ht="88" customHeight="1" spans="1:255">
      <c r="A32" s="20">
        <v>24</v>
      </c>
      <c r="B32" s="20" t="s">
        <v>169</v>
      </c>
      <c r="C32" s="20" t="s">
        <v>170</v>
      </c>
      <c r="D32" s="20" t="s">
        <v>33</v>
      </c>
      <c r="E32" s="20" t="s">
        <v>140</v>
      </c>
      <c r="F32" s="20" t="s">
        <v>134</v>
      </c>
      <c r="G32" s="20" t="s">
        <v>70</v>
      </c>
      <c r="H32" s="20" t="s">
        <v>171</v>
      </c>
      <c r="I32" s="21" t="s">
        <v>172</v>
      </c>
      <c r="J32" s="28">
        <f t="shared" ref="J26:J50" si="4">K32</f>
        <v>300</v>
      </c>
      <c r="K32" s="28">
        <f t="shared" ref="K26:K50" si="5">L32+M32+N32+O32</f>
        <v>300</v>
      </c>
      <c r="L32" s="28">
        <v>300</v>
      </c>
      <c r="M32" s="28"/>
      <c r="N32" s="28"/>
      <c r="O32" s="28"/>
      <c r="P32" s="28"/>
      <c r="Q32" s="28"/>
      <c r="R32" s="28"/>
      <c r="S32" s="28"/>
      <c r="T32" s="28"/>
      <c r="U32" s="28"/>
      <c r="V32" s="39">
        <v>5</v>
      </c>
      <c r="W32" s="21" t="s">
        <v>173</v>
      </c>
      <c r="X32" s="20" t="s">
        <v>174</v>
      </c>
      <c r="Y32" s="40" t="s">
        <v>175</v>
      </c>
      <c r="Z32" s="88"/>
      <c r="AA32" s="44">
        <v>2</v>
      </c>
      <c r="AB32" s="1">
        <v>2</v>
      </c>
      <c r="AC32" s="1"/>
      <c r="AD32" s="1"/>
      <c r="AE32" s="1">
        <v>1</v>
      </c>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customFormat="1" ht="97" customHeight="1" spans="1:255">
      <c r="A33" s="20">
        <v>25</v>
      </c>
      <c r="B33" s="20" t="s">
        <v>176</v>
      </c>
      <c r="C33" s="20" t="s">
        <v>177</v>
      </c>
      <c r="D33" s="20" t="s">
        <v>33</v>
      </c>
      <c r="E33" s="20" t="s">
        <v>147</v>
      </c>
      <c r="F33" s="20" t="s">
        <v>134</v>
      </c>
      <c r="G33" s="20" t="s">
        <v>70</v>
      </c>
      <c r="H33" s="20" t="s">
        <v>171</v>
      </c>
      <c r="I33" s="21" t="s">
        <v>178</v>
      </c>
      <c r="J33" s="28">
        <f t="shared" si="4"/>
        <v>240</v>
      </c>
      <c r="K33" s="28">
        <f t="shared" si="5"/>
        <v>240</v>
      </c>
      <c r="L33" s="28">
        <v>240</v>
      </c>
      <c r="M33" s="28"/>
      <c r="N33" s="28"/>
      <c r="O33" s="28"/>
      <c r="P33" s="28"/>
      <c r="Q33" s="28"/>
      <c r="R33" s="28"/>
      <c r="S33" s="28"/>
      <c r="T33" s="28"/>
      <c r="U33" s="28"/>
      <c r="V33" s="39">
        <v>20</v>
      </c>
      <c r="W33" s="21" t="s">
        <v>179</v>
      </c>
      <c r="X33" s="20" t="s">
        <v>174</v>
      </c>
      <c r="Y33" s="40" t="s">
        <v>175</v>
      </c>
      <c r="Z33" s="88"/>
      <c r="AA33" s="44">
        <v>3</v>
      </c>
      <c r="AB33" s="1"/>
      <c r="AC33" s="1"/>
      <c r="AD33" s="1"/>
      <c r="AE33" s="1">
        <v>1</v>
      </c>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customFormat="1" ht="109" customHeight="1" spans="1:255">
      <c r="A34" s="20">
        <v>26</v>
      </c>
      <c r="B34" s="20" t="s">
        <v>180</v>
      </c>
      <c r="C34" s="20" t="s">
        <v>181</v>
      </c>
      <c r="D34" s="20" t="s">
        <v>33</v>
      </c>
      <c r="E34" s="20" t="s">
        <v>147</v>
      </c>
      <c r="F34" s="20" t="s">
        <v>134</v>
      </c>
      <c r="G34" s="20" t="s">
        <v>46</v>
      </c>
      <c r="H34" s="20" t="s">
        <v>182</v>
      </c>
      <c r="I34" s="21" t="s">
        <v>183</v>
      </c>
      <c r="J34" s="28">
        <f t="shared" si="4"/>
        <v>2300</v>
      </c>
      <c r="K34" s="28">
        <f t="shared" si="5"/>
        <v>2300</v>
      </c>
      <c r="L34" s="28">
        <v>2300</v>
      </c>
      <c r="M34" s="28"/>
      <c r="N34" s="28"/>
      <c r="O34" s="28"/>
      <c r="P34" s="28"/>
      <c r="Q34" s="28"/>
      <c r="R34" s="28"/>
      <c r="S34" s="28"/>
      <c r="T34" s="28"/>
      <c r="U34" s="28"/>
      <c r="V34" s="39">
        <v>150</v>
      </c>
      <c r="W34" s="21" t="s">
        <v>184</v>
      </c>
      <c r="X34" s="20" t="s">
        <v>106</v>
      </c>
      <c r="Y34" s="40" t="s">
        <v>107</v>
      </c>
      <c r="Z34" s="88"/>
      <c r="AA34" s="1">
        <v>3</v>
      </c>
      <c r="AB34" s="1"/>
      <c r="AC34" s="1"/>
      <c r="AD34" s="1"/>
      <c r="AE34" s="1">
        <v>1</v>
      </c>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customFormat="1" ht="123" customHeight="1" spans="1:255">
      <c r="A35" s="20">
        <v>27</v>
      </c>
      <c r="B35" s="20" t="s">
        <v>185</v>
      </c>
      <c r="C35" s="20" t="s">
        <v>186</v>
      </c>
      <c r="D35" s="20" t="s">
        <v>33</v>
      </c>
      <c r="E35" s="20" t="s">
        <v>140</v>
      </c>
      <c r="F35" s="20" t="s">
        <v>134</v>
      </c>
      <c r="G35" s="20" t="s">
        <v>70</v>
      </c>
      <c r="H35" s="20" t="s">
        <v>187</v>
      </c>
      <c r="I35" s="21" t="s">
        <v>188</v>
      </c>
      <c r="J35" s="28">
        <f t="shared" si="4"/>
        <v>380</v>
      </c>
      <c r="K35" s="28">
        <f t="shared" si="5"/>
        <v>380</v>
      </c>
      <c r="L35" s="28">
        <v>380</v>
      </c>
      <c r="M35" s="28"/>
      <c r="N35" s="28"/>
      <c r="O35" s="28"/>
      <c r="P35" s="28"/>
      <c r="Q35" s="28"/>
      <c r="R35" s="28"/>
      <c r="S35" s="28"/>
      <c r="T35" s="28"/>
      <c r="U35" s="28"/>
      <c r="V35" s="39">
        <v>20</v>
      </c>
      <c r="W35" s="21" t="s">
        <v>189</v>
      </c>
      <c r="X35" s="20" t="s">
        <v>106</v>
      </c>
      <c r="Y35" s="40" t="s">
        <v>107</v>
      </c>
      <c r="Z35" s="88"/>
      <c r="AA35" s="44">
        <v>2</v>
      </c>
      <c r="AB35" s="1">
        <v>1</v>
      </c>
      <c r="AC35" s="1"/>
      <c r="AD35" s="1"/>
      <c r="AE35" s="1">
        <v>1</v>
      </c>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customFormat="1" ht="107" customHeight="1" spans="1:255">
      <c r="A36" s="20">
        <v>28</v>
      </c>
      <c r="B36" s="20" t="s">
        <v>190</v>
      </c>
      <c r="C36" s="20" t="s">
        <v>191</v>
      </c>
      <c r="D36" s="20" t="s">
        <v>33</v>
      </c>
      <c r="E36" s="20" t="s">
        <v>192</v>
      </c>
      <c r="F36" s="20" t="s">
        <v>134</v>
      </c>
      <c r="G36" s="20" t="s">
        <v>46</v>
      </c>
      <c r="H36" s="20" t="s">
        <v>193</v>
      </c>
      <c r="I36" s="21" t="s">
        <v>194</v>
      </c>
      <c r="J36" s="28">
        <f t="shared" si="4"/>
        <v>1500</v>
      </c>
      <c r="K36" s="28">
        <f t="shared" si="5"/>
        <v>1500</v>
      </c>
      <c r="L36" s="28"/>
      <c r="M36" s="28"/>
      <c r="N36" s="28"/>
      <c r="O36" s="28">
        <v>1500</v>
      </c>
      <c r="P36" s="28"/>
      <c r="Q36" s="28"/>
      <c r="R36" s="28"/>
      <c r="S36" s="28"/>
      <c r="T36" s="28"/>
      <c r="U36" s="28"/>
      <c r="V36" s="39">
        <v>70</v>
      </c>
      <c r="W36" s="21" t="s">
        <v>195</v>
      </c>
      <c r="X36" s="20" t="s">
        <v>106</v>
      </c>
      <c r="Y36" s="40" t="s">
        <v>107</v>
      </c>
      <c r="Z36" s="88" t="s">
        <v>196</v>
      </c>
      <c r="AA36" s="44">
        <v>1</v>
      </c>
      <c r="AB36" s="1"/>
      <c r="AC36" s="1"/>
      <c r="AD36" s="1"/>
      <c r="AE36" s="1">
        <v>1</v>
      </c>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customFormat="1" ht="122" customHeight="1" spans="1:255">
      <c r="A37" s="20">
        <v>29</v>
      </c>
      <c r="B37" s="20" t="s">
        <v>197</v>
      </c>
      <c r="C37" s="20" t="s">
        <v>198</v>
      </c>
      <c r="D37" s="20" t="s">
        <v>33</v>
      </c>
      <c r="E37" s="20" t="s">
        <v>192</v>
      </c>
      <c r="F37" s="20" t="s">
        <v>37</v>
      </c>
      <c r="G37" s="20" t="s">
        <v>70</v>
      </c>
      <c r="H37" s="20" t="s">
        <v>199</v>
      </c>
      <c r="I37" s="21" t="s">
        <v>200</v>
      </c>
      <c r="J37" s="28">
        <f t="shared" si="4"/>
        <v>300</v>
      </c>
      <c r="K37" s="28">
        <f t="shared" si="5"/>
        <v>300</v>
      </c>
      <c r="L37" s="28">
        <v>300</v>
      </c>
      <c r="M37" s="28"/>
      <c r="N37" s="28"/>
      <c r="O37" s="28"/>
      <c r="P37" s="28"/>
      <c r="Q37" s="28"/>
      <c r="R37" s="28"/>
      <c r="S37" s="28"/>
      <c r="T37" s="28"/>
      <c r="U37" s="28"/>
      <c r="V37" s="39">
        <v>5</v>
      </c>
      <c r="W37" s="21" t="s">
        <v>201</v>
      </c>
      <c r="X37" s="20" t="s">
        <v>106</v>
      </c>
      <c r="Y37" s="40" t="s">
        <v>107</v>
      </c>
      <c r="Z37" s="88"/>
      <c r="AA37" s="44">
        <v>1</v>
      </c>
      <c r="AB37" s="1"/>
      <c r="AC37" s="1"/>
      <c r="AD37" s="1"/>
      <c r="AE37" s="1">
        <v>1</v>
      </c>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customFormat="1" ht="113" customHeight="1" spans="1:255">
      <c r="A38" s="20">
        <v>30</v>
      </c>
      <c r="B38" s="20" t="s">
        <v>202</v>
      </c>
      <c r="C38" s="20" t="s">
        <v>203</v>
      </c>
      <c r="D38" s="20" t="s">
        <v>33</v>
      </c>
      <c r="E38" s="20" t="s">
        <v>140</v>
      </c>
      <c r="F38" s="20" t="s">
        <v>134</v>
      </c>
      <c r="G38" s="20" t="s">
        <v>70</v>
      </c>
      <c r="H38" s="20" t="s">
        <v>204</v>
      </c>
      <c r="I38" s="21" t="s">
        <v>205</v>
      </c>
      <c r="J38" s="28">
        <f t="shared" si="4"/>
        <v>100</v>
      </c>
      <c r="K38" s="28">
        <f t="shared" si="5"/>
        <v>100</v>
      </c>
      <c r="L38" s="28">
        <v>100</v>
      </c>
      <c r="M38" s="28"/>
      <c r="N38" s="28"/>
      <c r="O38" s="28"/>
      <c r="P38" s="28"/>
      <c r="Q38" s="28"/>
      <c r="R38" s="28"/>
      <c r="S38" s="28"/>
      <c r="T38" s="28"/>
      <c r="U38" s="28"/>
      <c r="V38" s="39">
        <v>10</v>
      </c>
      <c r="W38" s="21" t="s">
        <v>206</v>
      </c>
      <c r="X38" s="20" t="s">
        <v>124</v>
      </c>
      <c r="Y38" s="40" t="s">
        <v>125</v>
      </c>
      <c r="Z38" s="88"/>
      <c r="AA38" s="1">
        <v>2</v>
      </c>
      <c r="AB38" s="1">
        <v>2</v>
      </c>
      <c r="AC38" s="1"/>
      <c r="AD38" s="1"/>
      <c r="AE38" s="1">
        <v>1</v>
      </c>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customFormat="1" ht="124" customHeight="1" spans="1:255">
      <c r="A39" s="20">
        <v>31</v>
      </c>
      <c r="B39" s="20" t="s">
        <v>207</v>
      </c>
      <c r="C39" s="20" t="s">
        <v>208</v>
      </c>
      <c r="D39" s="20" t="s">
        <v>33</v>
      </c>
      <c r="E39" s="20" t="s">
        <v>55</v>
      </c>
      <c r="F39" s="20" t="s">
        <v>134</v>
      </c>
      <c r="G39" s="20" t="s">
        <v>70</v>
      </c>
      <c r="H39" s="20" t="s">
        <v>209</v>
      </c>
      <c r="I39" s="21" t="s">
        <v>210</v>
      </c>
      <c r="J39" s="28">
        <f t="shared" si="4"/>
        <v>230</v>
      </c>
      <c r="K39" s="28">
        <f t="shared" si="5"/>
        <v>230</v>
      </c>
      <c r="L39" s="28"/>
      <c r="M39" s="28">
        <v>230</v>
      </c>
      <c r="N39" s="28"/>
      <c r="O39" s="28"/>
      <c r="P39" s="28"/>
      <c r="Q39" s="28"/>
      <c r="R39" s="28"/>
      <c r="S39" s="28"/>
      <c r="T39" s="28"/>
      <c r="U39" s="28"/>
      <c r="V39" s="39">
        <v>20</v>
      </c>
      <c r="W39" s="21" t="s">
        <v>211</v>
      </c>
      <c r="X39" s="20" t="s">
        <v>112</v>
      </c>
      <c r="Y39" s="40" t="s">
        <v>113</v>
      </c>
      <c r="Z39" s="88"/>
      <c r="AA39" s="1">
        <v>1</v>
      </c>
      <c r="AB39" s="1"/>
      <c r="AC39" s="1"/>
      <c r="AD39" s="1"/>
      <c r="AE39" s="1">
        <v>1</v>
      </c>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customFormat="1" ht="97" customHeight="1" spans="1:255">
      <c r="A40" s="20">
        <v>32</v>
      </c>
      <c r="B40" s="20" t="s">
        <v>212</v>
      </c>
      <c r="C40" s="20" t="s">
        <v>213</v>
      </c>
      <c r="D40" s="20" t="s">
        <v>33</v>
      </c>
      <c r="E40" s="20" t="s">
        <v>214</v>
      </c>
      <c r="F40" s="20" t="s">
        <v>134</v>
      </c>
      <c r="G40" s="20" t="s">
        <v>70</v>
      </c>
      <c r="H40" s="20" t="s">
        <v>215</v>
      </c>
      <c r="I40" s="21" t="s">
        <v>216</v>
      </c>
      <c r="J40" s="28">
        <f t="shared" si="4"/>
        <v>100</v>
      </c>
      <c r="K40" s="28">
        <f t="shared" si="5"/>
        <v>100</v>
      </c>
      <c r="L40" s="28"/>
      <c r="M40" s="28">
        <v>100</v>
      </c>
      <c r="N40" s="28"/>
      <c r="O40" s="28"/>
      <c r="P40" s="28"/>
      <c r="Q40" s="28"/>
      <c r="R40" s="28"/>
      <c r="S40" s="28"/>
      <c r="T40" s="28"/>
      <c r="U40" s="28"/>
      <c r="V40" s="39">
        <v>20</v>
      </c>
      <c r="W40" s="21" t="s">
        <v>217</v>
      </c>
      <c r="X40" s="20" t="s">
        <v>112</v>
      </c>
      <c r="Y40" s="40" t="s">
        <v>113</v>
      </c>
      <c r="Z40" s="88"/>
      <c r="AA40" s="1">
        <v>1</v>
      </c>
      <c r="AB40" s="1"/>
      <c r="AC40" s="1"/>
      <c r="AD40" s="1"/>
      <c r="AE40" s="1">
        <v>1</v>
      </c>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customFormat="1" ht="131" customHeight="1" spans="1:255">
      <c r="A41" s="20">
        <v>33</v>
      </c>
      <c r="B41" s="20" t="s">
        <v>218</v>
      </c>
      <c r="C41" s="20" t="s">
        <v>219</v>
      </c>
      <c r="D41" s="20" t="s">
        <v>33</v>
      </c>
      <c r="E41" s="20" t="s">
        <v>140</v>
      </c>
      <c r="F41" s="20" t="s">
        <v>37</v>
      </c>
      <c r="G41" s="20" t="s">
        <v>70</v>
      </c>
      <c r="H41" s="20" t="s">
        <v>220</v>
      </c>
      <c r="I41" s="21" t="s">
        <v>221</v>
      </c>
      <c r="J41" s="28">
        <f t="shared" si="4"/>
        <v>210</v>
      </c>
      <c r="K41" s="28">
        <f t="shared" si="5"/>
        <v>210</v>
      </c>
      <c r="L41" s="28"/>
      <c r="M41" s="28">
        <v>210</v>
      </c>
      <c r="N41" s="28"/>
      <c r="O41" s="28"/>
      <c r="P41" s="28"/>
      <c r="Q41" s="28"/>
      <c r="R41" s="28"/>
      <c r="S41" s="28"/>
      <c r="T41" s="28"/>
      <c r="U41" s="28"/>
      <c r="V41" s="39">
        <v>10</v>
      </c>
      <c r="W41" s="21" t="s">
        <v>222</v>
      </c>
      <c r="X41" s="20" t="s">
        <v>118</v>
      </c>
      <c r="Y41" s="40" t="s">
        <v>119</v>
      </c>
      <c r="Z41" s="88"/>
      <c r="AA41" s="44">
        <v>2</v>
      </c>
      <c r="AB41" s="1">
        <v>2</v>
      </c>
      <c r="AC41" s="1"/>
      <c r="AD41" s="1"/>
      <c r="AE41" s="1">
        <v>1</v>
      </c>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customFormat="1" ht="139" customHeight="1" spans="1:255">
      <c r="A42" s="20">
        <v>34</v>
      </c>
      <c r="B42" s="20" t="s">
        <v>223</v>
      </c>
      <c r="C42" s="20" t="s">
        <v>224</v>
      </c>
      <c r="D42" s="20" t="s">
        <v>33</v>
      </c>
      <c r="E42" s="20" t="s">
        <v>140</v>
      </c>
      <c r="F42" s="20" t="s">
        <v>37</v>
      </c>
      <c r="G42" s="20" t="s">
        <v>141</v>
      </c>
      <c r="H42" s="20" t="s">
        <v>225</v>
      </c>
      <c r="I42" s="21" t="s">
        <v>226</v>
      </c>
      <c r="J42" s="28">
        <f t="shared" si="4"/>
        <v>1400</v>
      </c>
      <c r="K42" s="28">
        <f t="shared" si="5"/>
        <v>1400</v>
      </c>
      <c r="L42" s="28"/>
      <c r="M42" s="28">
        <v>1400</v>
      </c>
      <c r="N42" s="28"/>
      <c r="O42" s="28"/>
      <c r="P42" s="28"/>
      <c r="Q42" s="28"/>
      <c r="R42" s="28"/>
      <c r="S42" s="28"/>
      <c r="T42" s="28"/>
      <c r="U42" s="28"/>
      <c r="V42" s="39">
        <v>200</v>
      </c>
      <c r="W42" s="21" t="s">
        <v>227</v>
      </c>
      <c r="X42" s="20" t="s">
        <v>130</v>
      </c>
      <c r="Y42" s="40" t="s">
        <v>131</v>
      </c>
      <c r="Z42" s="88"/>
      <c r="AA42" s="44">
        <v>2</v>
      </c>
      <c r="AB42" s="1">
        <v>1</v>
      </c>
      <c r="AC42" s="1"/>
      <c r="AD42" s="1"/>
      <c r="AE42" s="1">
        <v>1</v>
      </c>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customFormat="1" ht="113" customHeight="1" spans="1:255">
      <c r="A43" s="20">
        <v>35</v>
      </c>
      <c r="B43" s="20" t="s">
        <v>228</v>
      </c>
      <c r="C43" s="20" t="s">
        <v>229</v>
      </c>
      <c r="D43" s="20" t="s">
        <v>33</v>
      </c>
      <c r="E43" s="20" t="s">
        <v>147</v>
      </c>
      <c r="F43" s="20" t="s">
        <v>134</v>
      </c>
      <c r="G43" s="20" t="s">
        <v>70</v>
      </c>
      <c r="H43" s="20" t="s">
        <v>230</v>
      </c>
      <c r="I43" s="21" t="s">
        <v>231</v>
      </c>
      <c r="J43" s="28">
        <f t="shared" si="4"/>
        <v>500</v>
      </c>
      <c r="K43" s="28">
        <f t="shared" si="5"/>
        <v>500</v>
      </c>
      <c r="L43" s="28"/>
      <c r="M43" s="28">
        <v>500</v>
      </c>
      <c r="N43" s="28"/>
      <c r="O43" s="28"/>
      <c r="P43" s="28"/>
      <c r="Q43" s="28"/>
      <c r="R43" s="28"/>
      <c r="S43" s="28"/>
      <c r="T43" s="28"/>
      <c r="U43" s="28"/>
      <c r="V43" s="39">
        <v>100</v>
      </c>
      <c r="W43" s="21" t="s">
        <v>149</v>
      </c>
      <c r="X43" s="20" t="s">
        <v>130</v>
      </c>
      <c r="Y43" s="40" t="s">
        <v>131</v>
      </c>
      <c r="Z43" s="88"/>
      <c r="AA43" s="44">
        <v>3</v>
      </c>
      <c r="AB43" s="1"/>
      <c r="AC43" s="1"/>
      <c r="AD43" s="1"/>
      <c r="AE43" s="1">
        <v>1</v>
      </c>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customFormat="1" ht="120" customHeight="1" spans="1:255">
      <c r="A44" s="20">
        <v>36</v>
      </c>
      <c r="B44" s="20" t="s">
        <v>232</v>
      </c>
      <c r="C44" s="20" t="s">
        <v>233</v>
      </c>
      <c r="D44" s="20" t="s">
        <v>33</v>
      </c>
      <c r="E44" s="20" t="s">
        <v>55</v>
      </c>
      <c r="F44" s="20" t="s">
        <v>134</v>
      </c>
      <c r="G44" s="20" t="s">
        <v>70</v>
      </c>
      <c r="H44" s="20" t="s">
        <v>234</v>
      </c>
      <c r="I44" s="21" t="s">
        <v>235</v>
      </c>
      <c r="J44" s="28">
        <f t="shared" si="4"/>
        <v>100</v>
      </c>
      <c r="K44" s="28">
        <f t="shared" si="5"/>
        <v>100</v>
      </c>
      <c r="L44" s="28">
        <v>100</v>
      </c>
      <c r="M44" s="28"/>
      <c r="N44" s="28"/>
      <c r="O44" s="28"/>
      <c r="P44" s="28"/>
      <c r="Q44" s="28"/>
      <c r="R44" s="28"/>
      <c r="S44" s="28"/>
      <c r="T44" s="28"/>
      <c r="U44" s="28"/>
      <c r="V44" s="39">
        <v>5</v>
      </c>
      <c r="W44" s="21" t="s">
        <v>236</v>
      </c>
      <c r="X44" s="20" t="s">
        <v>88</v>
      </c>
      <c r="Y44" s="40" t="s">
        <v>89</v>
      </c>
      <c r="Z44" s="88" t="s">
        <v>237</v>
      </c>
      <c r="AA44" s="1">
        <v>1</v>
      </c>
      <c r="AB44" s="1"/>
      <c r="AC44" s="1"/>
      <c r="AD44" s="1"/>
      <c r="AE44" s="1">
        <v>1</v>
      </c>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row r="45" customFormat="1" ht="117" customHeight="1" spans="1:255">
      <c r="A45" s="20">
        <v>37</v>
      </c>
      <c r="B45" s="20" t="s">
        <v>238</v>
      </c>
      <c r="C45" s="20" t="s">
        <v>239</v>
      </c>
      <c r="D45" s="20" t="s">
        <v>33</v>
      </c>
      <c r="E45" s="20" t="s">
        <v>140</v>
      </c>
      <c r="F45" s="20" t="s">
        <v>37</v>
      </c>
      <c r="G45" s="20" t="s">
        <v>141</v>
      </c>
      <c r="H45" s="20" t="s">
        <v>240</v>
      </c>
      <c r="I45" s="21" t="s">
        <v>241</v>
      </c>
      <c r="J45" s="28">
        <f t="shared" si="4"/>
        <v>2000</v>
      </c>
      <c r="K45" s="28">
        <f t="shared" si="5"/>
        <v>2000</v>
      </c>
      <c r="L45" s="28">
        <v>2000</v>
      </c>
      <c r="M45" s="28"/>
      <c r="N45" s="28"/>
      <c r="O45" s="28"/>
      <c r="P45" s="28"/>
      <c r="Q45" s="28"/>
      <c r="R45" s="28"/>
      <c r="S45" s="28"/>
      <c r="T45" s="28"/>
      <c r="U45" s="28"/>
      <c r="V45" s="39">
        <v>100</v>
      </c>
      <c r="W45" s="21" t="s">
        <v>242</v>
      </c>
      <c r="X45" s="20" t="s">
        <v>243</v>
      </c>
      <c r="Y45" s="40" t="s">
        <v>244</v>
      </c>
      <c r="Z45" s="88" t="s">
        <v>237</v>
      </c>
      <c r="AA45" s="1">
        <v>2</v>
      </c>
      <c r="AB45" s="1">
        <v>1</v>
      </c>
      <c r="AC45" s="1">
        <v>1</v>
      </c>
      <c r="AD45" s="1"/>
      <c r="AE45" s="1">
        <v>1</v>
      </c>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row>
    <row r="46" customFormat="1" ht="127" customHeight="1" spans="1:255">
      <c r="A46" s="20">
        <v>38</v>
      </c>
      <c r="B46" s="20" t="s">
        <v>245</v>
      </c>
      <c r="C46" s="20" t="s">
        <v>246</v>
      </c>
      <c r="D46" s="20" t="s">
        <v>33</v>
      </c>
      <c r="E46" s="20" t="s">
        <v>55</v>
      </c>
      <c r="F46" s="20" t="s">
        <v>37</v>
      </c>
      <c r="G46" s="20" t="s">
        <v>70</v>
      </c>
      <c r="H46" s="20" t="s">
        <v>247</v>
      </c>
      <c r="I46" s="21" t="s">
        <v>248</v>
      </c>
      <c r="J46" s="28">
        <f t="shared" si="4"/>
        <v>350</v>
      </c>
      <c r="K46" s="28">
        <f t="shared" si="5"/>
        <v>350</v>
      </c>
      <c r="L46" s="28">
        <v>350</v>
      </c>
      <c r="M46" s="28"/>
      <c r="N46" s="28"/>
      <c r="O46" s="28"/>
      <c r="P46" s="28"/>
      <c r="Q46" s="28"/>
      <c r="R46" s="28"/>
      <c r="S46" s="28"/>
      <c r="T46" s="28"/>
      <c r="U46" s="28"/>
      <c r="V46" s="39">
        <v>5</v>
      </c>
      <c r="W46" s="21" t="s">
        <v>249</v>
      </c>
      <c r="X46" s="20" t="s">
        <v>106</v>
      </c>
      <c r="Y46" s="40" t="s">
        <v>107</v>
      </c>
      <c r="Z46" s="88" t="s">
        <v>237</v>
      </c>
      <c r="AA46" s="44">
        <v>1</v>
      </c>
      <c r="AB46" s="1"/>
      <c r="AC46" s="1"/>
      <c r="AD46" s="1"/>
      <c r="AE46" s="1">
        <v>1</v>
      </c>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row>
    <row r="47" customFormat="1" ht="138" customHeight="1" spans="1:255">
      <c r="A47" s="20">
        <v>39</v>
      </c>
      <c r="B47" s="20" t="s">
        <v>250</v>
      </c>
      <c r="C47" s="20" t="s">
        <v>251</v>
      </c>
      <c r="D47" s="20" t="s">
        <v>33</v>
      </c>
      <c r="E47" s="20" t="s">
        <v>192</v>
      </c>
      <c r="F47" s="20" t="s">
        <v>37</v>
      </c>
      <c r="G47" s="20" t="s">
        <v>141</v>
      </c>
      <c r="H47" s="20" t="s">
        <v>252</v>
      </c>
      <c r="I47" s="21" t="s">
        <v>253</v>
      </c>
      <c r="J47" s="28">
        <f t="shared" si="4"/>
        <v>2000</v>
      </c>
      <c r="K47" s="28">
        <f t="shared" si="5"/>
        <v>2000</v>
      </c>
      <c r="L47" s="28">
        <v>2000</v>
      </c>
      <c r="M47" s="28"/>
      <c r="N47" s="28"/>
      <c r="O47" s="28"/>
      <c r="P47" s="28"/>
      <c r="Q47" s="28"/>
      <c r="R47" s="28"/>
      <c r="S47" s="28"/>
      <c r="T47" s="28"/>
      <c r="U47" s="28"/>
      <c r="V47" s="39">
        <v>100</v>
      </c>
      <c r="W47" s="21" t="s">
        <v>254</v>
      </c>
      <c r="X47" s="20" t="s">
        <v>124</v>
      </c>
      <c r="Y47" s="40" t="s">
        <v>125</v>
      </c>
      <c r="Z47" s="88" t="s">
        <v>237</v>
      </c>
      <c r="AA47" s="1">
        <v>1</v>
      </c>
      <c r="AB47" s="1"/>
      <c r="AC47" s="1">
        <v>1</v>
      </c>
      <c r="AD47" s="1"/>
      <c r="AE47" s="1">
        <v>1</v>
      </c>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row>
    <row r="48" customFormat="1" ht="137" customHeight="1" spans="1:255">
      <c r="A48" s="20">
        <v>40</v>
      </c>
      <c r="B48" s="20" t="s">
        <v>255</v>
      </c>
      <c r="C48" s="20" t="s">
        <v>256</v>
      </c>
      <c r="D48" s="20" t="s">
        <v>33</v>
      </c>
      <c r="E48" s="20" t="s">
        <v>140</v>
      </c>
      <c r="F48" s="20" t="s">
        <v>37</v>
      </c>
      <c r="G48" s="20" t="s">
        <v>141</v>
      </c>
      <c r="H48" s="20" t="s">
        <v>257</v>
      </c>
      <c r="I48" s="21" t="s">
        <v>258</v>
      </c>
      <c r="J48" s="28">
        <f t="shared" si="4"/>
        <v>3000</v>
      </c>
      <c r="K48" s="28">
        <f t="shared" si="5"/>
        <v>3000</v>
      </c>
      <c r="L48" s="28"/>
      <c r="M48" s="28">
        <v>3000</v>
      </c>
      <c r="N48" s="28"/>
      <c r="O48" s="28"/>
      <c r="P48" s="28"/>
      <c r="Q48" s="28"/>
      <c r="R48" s="28"/>
      <c r="S48" s="28"/>
      <c r="T48" s="28"/>
      <c r="U48" s="28"/>
      <c r="V48" s="39">
        <v>100</v>
      </c>
      <c r="W48" s="21" t="s">
        <v>259</v>
      </c>
      <c r="X48" s="20" t="s">
        <v>118</v>
      </c>
      <c r="Y48" s="40" t="s">
        <v>119</v>
      </c>
      <c r="Z48" s="88" t="s">
        <v>237</v>
      </c>
      <c r="AA48" s="44">
        <v>2</v>
      </c>
      <c r="AB48" s="1">
        <v>1</v>
      </c>
      <c r="AC48" s="1">
        <v>1</v>
      </c>
      <c r="AD48" s="1"/>
      <c r="AE48" s="1">
        <v>1</v>
      </c>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row>
    <row r="49" customFormat="1" ht="115" customHeight="1" spans="1:255">
      <c r="A49" s="20">
        <v>41</v>
      </c>
      <c r="B49" s="20" t="s">
        <v>260</v>
      </c>
      <c r="C49" s="20" t="s">
        <v>261</v>
      </c>
      <c r="D49" s="20" t="s">
        <v>33</v>
      </c>
      <c r="E49" s="20" t="s">
        <v>55</v>
      </c>
      <c r="F49" s="20" t="s">
        <v>134</v>
      </c>
      <c r="G49" s="20" t="s">
        <v>70</v>
      </c>
      <c r="H49" s="20" t="s">
        <v>262</v>
      </c>
      <c r="I49" s="21" t="s">
        <v>263</v>
      </c>
      <c r="J49" s="28">
        <f t="shared" si="4"/>
        <v>100</v>
      </c>
      <c r="K49" s="28">
        <f t="shared" si="5"/>
        <v>100</v>
      </c>
      <c r="L49" s="28"/>
      <c r="M49" s="28">
        <v>100</v>
      </c>
      <c r="N49" s="28"/>
      <c r="O49" s="28"/>
      <c r="P49" s="28"/>
      <c r="Q49" s="28"/>
      <c r="R49" s="28"/>
      <c r="S49" s="28"/>
      <c r="T49" s="28"/>
      <c r="U49" s="28"/>
      <c r="V49" s="39">
        <v>5</v>
      </c>
      <c r="W49" s="21" t="s">
        <v>264</v>
      </c>
      <c r="X49" s="20" t="s">
        <v>118</v>
      </c>
      <c r="Y49" s="40" t="s">
        <v>119</v>
      </c>
      <c r="Z49" s="88" t="s">
        <v>237</v>
      </c>
      <c r="AA49" s="44">
        <v>1</v>
      </c>
      <c r="AB49" s="1"/>
      <c r="AC49" s="1"/>
      <c r="AD49" s="1"/>
      <c r="AE49" s="1">
        <v>1</v>
      </c>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row>
    <row r="50" customFormat="1" ht="115" customHeight="1" spans="1:255">
      <c r="A50" s="20">
        <v>42</v>
      </c>
      <c r="B50" s="20" t="s">
        <v>265</v>
      </c>
      <c r="C50" s="20" t="s">
        <v>266</v>
      </c>
      <c r="D50" s="20" t="s">
        <v>33</v>
      </c>
      <c r="E50" s="20" t="s">
        <v>140</v>
      </c>
      <c r="F50" s="20" t="s">
        <v>37</v>
      </c>
      <c r="G50" s="20" t="s">
        <v>141</v>
      </c>
      <c r="H50" s="20" t="s">
        <v>166</v>
      </c>
      <c r="I50" s="21" t="s">
        <v>267</v>
      </c>
      <c r="J50" s="28">
        <f t="shared" si="4"/>
        <v>1100</v>
      </c>
      <c r="K50" s="28">
        <f t="shared" si="5"/>
        <v>1100</v>
      </c>
      <c r="L50" s="28"/>
      <c r="M50" s="28">
        <v>1100</v>
      </c>
      <c r="N50" s="28"/>
      <c r="O50" s="28"/>
      <c r="P50" s="28"/>
      <c r="Q50" s="28"/>
      <c r="R50" s="28"/>
      <c r="S50" s="28"/>
      <c r="T50" s="28"/>
      <c r="U50" s="28"/>
      <c r="V50" s="39"/>
      <c r="W50" s="21"/>
      <c r="X50" s="20" t="s">
        <v>100</v>
      </c>
      <c r="Y50" s="40" t="s">
        <v>101</v>
      </c>
      <c r="Z50" s="88" t="s">
        <v>237</v>
      </c>
      <c r="AA50" s="44"/>
      <c r="AB50" s="1"/>
      <c r="AC50" s="1"/>
      <c r="AD50" s="1"/>
      <c r="AE50" s="1">
        <v>1</v>
      </c>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row>
    <row r="51" s="5" customFormat="1" ht="25" customHeight="1" spans="1:255">
      <c r="A51" s="15" t="s">
        <v>268</v>
      </c>
      <c r="B51" s="16"/>
      <c r="C51" s="17" t="s">
        <v>269</v>
      </c>
      <c r="D51" s="18"/>
      <c r="E51" s="19"/>
      <c r="F51" s="13"/>
      <c r="G51" s="13"/>
      <c r="H51" s="13"/>
      <c r="I51" s="14"/>
      <c r="J51" s="27">
        <f>SUM(J52:J54)</f>
        <v>3779.9</v>
      </c>
      <c r="K51" s="27">
        <f t="shared" ref="K51:W51" si="6">SUM(K52:K54)</f>
        <v>3779.9</v>
      </c>
      <c r="L51" s="27">
        <f t="shared" si="6"/>
        <v>3579.9</v>
      </c>
      <c r="M51" s="27">
        <f t="shared" si="6"/>
        <v>200</v>
      </c>
      <c r="N51" s="27">
        <f t="shared" si="6"/>
        <v>0</v>
      </c>
      <c r="O51" s="27">
        <f t="shared" si="6"/>
        <v>0</v>
      </c>
      <c r="P51" s="27">
        <f t="shared" si="6"/>
        <v>0</v>
      </c>
      <c r="Q51" s="27">
        <f t="shared" si="6"/>
        <v>0</v>
      </c>
      <c r="R51" s="27">
        <f t="shared" si="6"/>
        <v>0</v>
      </c>
      <c r="S51" s="27">
        <f t="shared" si="6"/>
        <v>0</v>
      </c>
      <c r="T51" s="27">
        <f t="shared" si="6"/>
        <v>0</v>
      </c>
      <c r="U51" s="27">
        <f t="shared" si="6"/>
        <v>0</v>
      </c>
      <c r="V51" s="38"/>
      <c r="W51" s="41"/>
      <c r="X51" s="38"/>
      <c r="Y51" s="38"/>
      <c r="Z51" s="87">
        <f>J51/J7</f>
        <v>0.0554429676618869</v>
      </c>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row>
    <row r="52" ht="90" customHeight="1" spans="1:26">
      <c r="A52" s="20">
        <v>43</v>
      </c>
      <c r="B52" s="20" t="s">
        <v>270</v>
      </c>
      <c r="C52" s="20" t="s">
        <v>271</v>
      </c>
      <c r="D52" s="20" t="s">
        <v>269</v>
      </c>
      <c r="E52" s="20" t="s">
        <v>272</v>
      </c>
      <c r="F52" s="20" t="s">
        <v>37</v>
      </c>
      <c r="G52" s="20" t="s">
        <v>56</v>
      </c>
      <c r="H52" s="20" t="s">
        <v>39</v>
      </c>
      <c r="I52" s="21" t="s">
        <v>273</v>
      </c>
      <c r="J52" s="28">
        <f>K52</f>
        <v>930</v>
      </c>
      <c r="K52" s="28">
        <f>L52+M52+N52+O52</f>
        <v>930</v>
      </c>
      <c r="L52" s="28">
        <v>930</v>
      </c>
      <c r="M52" s="28"/>
      <c r="N52" s="28"/>
      <c r="O52" s="28"/>
      <c r="P52" s="28"/>
      <c r="Q52" s="28"/>
      <c r="R52" s="28"/>
      <c r="S52" s="28"/>
      <c r="T52" s="28"/>
      <c r="U52" s="28"/>
      <c r="V52" s="20">
        <v>788</v>
      </c>
      <c r="W52" s="21" t="s">
        <v>274</v>
      </c>
      <c r="X52" s="20" t="s">
        <v>275</v>
      </c>
      <c r="Y52" s="20" t="s">
        <v>276</v>
      </c>
      <c r="Z52" s="88"/>
    </row>
    <row r="53" ht="90" customHeight="1" spans="1:26">
      <c r="A53" s="20">
        <v>44</v>
      </c>
      <c r="B53" s="20" t="s">
        <v>277</v>
      </c>
      <c r="C53" s="20" t="s">
        <v>278</v>
      </c>
      <c r="D53" s="20" t="s">
        <v>269</v>
      </c>
      <c r="E53" s="20" t="s">
        <v>272</v>
      </c>
      <c r="F53" s="20" t="s">
        <v>37</v>
      </c>
      <c r="G53" s="20" t="s">
        <v>56</v>
      </c>
      <c r="H53" s="20" t="s">
        <v>39</v>
      </c>
      <c r="I53" s="21" t="s">
        <v>279</v>
      </c>
      <c r="J53" s="28">
        <f>K53</f>
        <v>2349.9</v>
      </c>
      <c r="K53" s="28">
        <f>L53+M53+N53+O53</f>
        <v>2349.9</v>
      </c>
      <c r="L53" s="28">
        <v>2349.9</v>
      </c>
      <c r="M53" s="28"/>
      <c r="N53" s="28"/>
      <c r="O53" s="28"/>
      <c r="P53" s="28"/>
      <c r="Q53" s="28"/>
      <c r="R53" s="28"/>
      <c r="S53" s="28"/>
      <c r="T53" s="28"/>
      <c r="U53" s="28"/>
      <c r="V53" s="20">
        <v>1119</v>
      </c>
      <c r="W53" s="21" t="s">
        <v>280</v>
      </c>
      <c r="X53" s="20" t="s">
        <v>281</v>
      </c>
      <c r="Y53" s="20" t="s">
        <v>282</v>
      </c>
      <c r="Z53" s="88"/>
    </row>
    <row r="54" ht="82" customHeight="1" spans="1:26">
      <c r="A54" s="20">
        <v>45</v>
      </c>
      <c r="B54" s="20" t="s">
        <v>283</v>
      </c>
      <c r="C54" s="20" t="s">
        <v>284</v>
      </c>
      <c r="D54" s="20" t="s">
        <v>269</v>
      </c>
      <c r="E54" s="20" t="s">
        <v>285</v>
      </c>
      <c r="F54" s="20" t="s">
        <v>37</v>
      </c>
      <c r="G54" s="20" t="s">
        <v>56</v>
      </c>
      <c r="H54" s="20" t="s">
        <v>39</v>
      </c>
      <c r="I54" s="21" t="s">
        <v>286</v>
      </c>
      <c r="J54" s="28">
        <f>K54</f>
        <v>500</v>
      </c>
      <c r="K54" s="28">
        <f>L54+M54+N54+O54</f>
        <v>500</v>
      </c>
      <c r="L54" s="28">
        <v>300</v>
      </c>
      <c r="M54" s="28">
        <v>200</v>
      </c>
      <c r="N54" s="28"/>
      <c r="O54" s="28"/>
      <c r="P54" s="28"/>
      <c r="Q54" s="28"/>
      <c r="R54" s="28"/>
      <c r="S54" s="28"/>
      <c r="T54" s="28"/>
      <c r="U54" s="28"/>
      <c r="V54" s="20">
        <v>2000</v>
      </c>
      <c r="W54" s="21" t="s">
        <v>287</v>
      </c>
      <c r="X54" s="20" t="s">
        <v>42</v>
      </c>
      <c r="Y54" s="20" t="s">
        <v>43</v>
      </c>
      <c r="Z54" s="88"/>
    </row>
    <row r="55" s="5" customFormat="1" ht="25" customHeight="1" spans="1:255">
      <c r="A55" s="15" t="s">
        <v>288</v>
      </c>
      <c r="B55" s="16"/>
      <c r="C55" s="17" t="s">
        <v>289</v>
      </c>
      <c r="D55" s="18"/>
      <c r="E55" s="19"/>
      <c r="F55" s="13"/>
      <c r="G55" s="13"/>
      <c r="H55" s="13"/>
      <c r="I55" s="14"/>
      <c r="J55" s="27">
        <f>SUM(J56:J72)</f>
        <v>15917</v>
      </c>
      <c r="K55" s="27">
        <f t="shared" ref="K55:V55" si="7">SUM(K56:K72)</f>
        <v>15917</v>
      </c>
      <c r="L55" s="27">
        <f t="shared" si="7"/>
        <v>12220</v>
      </c>
      <c r="M55" s="27">
        <f t="shared" si="7"/>
        <v>0</v>
      </c>
      <c r="N55" s="27">
        <f t="shared" si="7"/>
        <v>3697</v>
      </c>
      <c r="O55" s="27">
        <f t="shared" si="7"/>
        <v>0</v>
      </c>
      <c r="P55" s="27">
        <f t="shared" si="7"/>
        <v>0</v>
      </c>
      <c r="Q55" s="27">
        <f t="shared" si="7"/>
        <v>0</v>
      </c>
      <c r="R55" s="27">
        <f t="shared" si="7"/>
        <v>0</v>
      </c>
      <c r="S55" s="27">
        <f t="shared" si="7"/>
        <v>0</v>
      </c>
      <c r="T55" s="27">
        <f t="shared" si="7"/>
        <v>0</v>
      </c>
      <c r="U55" s="27">
        <f t="shared" si="7"/>
        <v>0</v>
      </c>
      <c r="V55" s="38"/>
      <c r="W55" s="41"/>
      <c r="X55" s="38"/>
      <c r="Y55" s="38"/>
      <c r="Z55" s="87">
        <f>J55/J7</f>
        <v>0.233468006104462</v>
      </c>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row>
    <row r="56" ht="79" customHeight="1" spans="1:26">
      <c r="A56" s="20">
        <v>46</v>
      </c>
      <c r="B56" s="20" t="s">
        <v>290</v>
      </c>
      <c r="C56" s="20" t="s">
        <v>291</v>
      </c>
      <c r="D56" s="20" t="s">
        <v>289</v>
      </c>
      <c r="E56" s="20" t="s">
        <v>292</v>
      </c>
      <c r="F56" s="20" t="s">
        <v>37</v>
      </c>
      <c r="G56" s="20" t="s">
        <v>70</v>
      </c>
      <c r="H56" s="20" t="s">
        <v>174</v>
      </c>
      <c r="I56" s="21" t="s">
        <v>293</v>
      </c>
      <c r="J56" s="28">
        <f>K56</f>
        <v>2000</v>
      </c>
      <c r="K56" s="28">
        <f>L56+M56+N56+O56</f>
        <v>2000</v>
      </c>
      <c r="L56" s="28">
        <v>2000</v>
      </c>
      <c r="M56" s="28"/>
      <c r="N56" s="28"/>
      <c r="O56" s="28"/>
      <c r="P56" s="28"/>
      <c r="Q56" s="28"/>
      <c r="R56" s="28"/>
      <c r="S56" s="28"/>
      <c r="T56" s="28"/>
      <c r="U56" s="28"/>
      <c r="V56" s="20">
        <v>102151</v>
      </c>
      <c r="W56" s="21" t="s">
        <v>294</v>
      </c>
      <c r="X56" s="20" t="s">
        <v>295</v>
      </c>
      <c r="Y56" s="20" t="s">
        <v>276</v>
      </c>
      <c r="Z56" s="88"/>
    </row>
    <row r="57" ht="112" customHeight="1" spans="1:26">
      <c r="A57" s="20">
        <v>47</v>
      </c>
      <c r="B57" s="20" t="s">
        <v>296</v>
      </c>
      <c r="C57" s="20" t="s">
        <v>297</v>
      </c>
      <c r="D57" s="20" t="s">
        <v>289</v>
      </c>
      <c r="E57" s="20" t="s">
        <v>292</v>
      </c>
      <c r="F57" s="20" t="s">
        <v>37</v>
      </c>
      <c r="G57" s="20" t="s">
        <v>70</v>
      </c>
      <c r="H57" s="20" t="s">
        <v>298</v>
      </c>
      <c r="I57" s="21" t="s">
        <v>299</v>
      </c>
      <c r="J57" s="28">
        <f t="shared" ref="J57:J72" si="8">K57</f>
        <v>1000</v>
      </c>
      <c r="K57" s="28">
        <f t="shared" ref="K57:K72" si="9">L57+M57+N57+O57</f>
        <v>1000</v>
      </c>
      <c r="L57" s="28">
        <v>1000</v>
      </c>
      <c r="M57" s="28"/>
      <c r="N57" s="28"/>
      <c r="O57" s="28"/>
      <c r="P57" s="28"/>
      <c r="Q57" s="28"/>
      <c r="R57" s="28"/>
      <c r="S57" s="28"/>
      <c r="T57" s="28"/>
      <c r="U57" s="28"/>
      <c r="V57" s="20">
        <v>64544</v>
      </c>
      <c r="W57" s="21" t="s">
        <v>300</v>
      </c>
      <c r="X57" s="20" t="s">
        <v>295</v>
      </c>
      <c r="Y57" s="20" t="s">
        <v>276</v>
      </c>
      <c r="Z57" s="88"/>
    </row>
    <row r="58" ht="148" customHeight="1" spans="1:26">
      <c r="A58" s="20">
        <v>48</v>
      </c>
      <c r="B58" s="20" t="s">
        <v>301</v>
      </c>
      <c r="C58" s="20" t="s">
        <v>302</v>
      </c>
      <c r="D58" s="20" t="s">
        <v>289</v>
      </c>
      <c r="E58" s="20" t="s">
        <v>303</v>
      </c>
      <c r="F58" s="20" t="s">
        <v>37</v>
      </c>
      <c r="G58" s="20" t="s">
        <v>304</v>
      </c>
      <c r="H58" s="20" t="s">
        <v>305</v>
      </c>
      <c r="I58" s="21" t="s">
        <v>306</v>
      </c>
      <c r="J58" s="28">
        <f t="shared" si="8"/>
        <v>3040</v>
      </c>
      <c r="K58" s="28">
        <f t="shared" si="9"/>
        <v>3040</v>
      </c>
      <c r="L58" s="28">
        <v>3040</v>
      </c>
      <c r="M58" s="28"/>
      <c r="N58" s="28"/>
      <c r="O58" s="28"/>
      <c r="P58" s="28"/>
      <c r="Q58" s="28"/>
      <c r="R58" s="28"/>
      <c r="S58" s="28"/>
      <c r="T58" s="28"/>
      <c r="U58" s="28"/>
      <c r="V58" s="20">
        <v>34512</v>
      </c>
      <c r="W58" s="21" t="s">
        <v>307</v>
      </c>
      <c r="X58" s="20" t="s">
        <v>308</v>
      </c>
      <c r="Y58" s="20" t="s">
        <v>309</v>
      </c>
      <c r="Z58" s="88"/>
    </row>
    <row r="59" ht="90" customHeight="1" spans="1:26">
      <c r="A59" s="20">
        <v>49</v>
      </c>
      <c r="B59" s="20" t="s">
        <v>310</v>
      </c>
      <c r="C59" s="20" t="s">
        <v>311</v>
      </c>
      <c r="D59" s="20" t="s">
        <v>289</v>
      </c>
      <c r="E59" s="20" t="s">
        <v>303</v>
      </c>
      <c r="F59" s="20" t="s">
        <v>37</v>
      </c>
      <c r="G59" s="20" t="s">
        <v>304</v>
      </c>
      <c r="H59" s="20" t="s">
        <v>312</v>
      </c>
      <c r="I59" s="21" t="s">
        <v>313</v>
      </c>
      <c r="J59" s="28">
        <f t="shared" si="8"/>
        <v>4000</v>
      </c>
      <c r="K59" s="28">
        <f t="shared" si="9"/>
        <v>4000</v>
      </c>
      <c r="L59" s="28">
        <v>4000</v>
      </c>
      <c r="M59" s="28"/>
      <c r="N59" s="28"/>
      <c r="O59" s="28"/>
      <c r="P59" s="28"/>
      <c r="Q59" s="28"/>
      <c r="R59" s="28"/>
      <c r="S59" s="28"/>
      <c r="T59" s="28"/>
      <c r="U59" s="28"/>
      <c r="V59" s="20">
        <v>46815</v>
      </c>
      <c r="W59" s="21" t="s">
        <v>307</v>
      </c>
      <c r="X59" s="20" t="s">
        <v>308</v>
      </c>
      <c r="Y59" s="20" t="s">
        <v>309</v>
      </c>
      <c r="Z59" s="88"/>
    </row>
    <row r="60" ht="272" customHeight="1" spans="1:26">
      <c r="A60" s="20">
        <v>50</v>
      </c>
      <c r="B60" s="20" t="s">
        <v>314</v>
      </c>
      <c r="C60" s="20" t="s">
        <v>315</v>
      </c>
      <c r="D60" s="20" t="s">
        <v>289</v>
      </c>
      <c r="E60" s="20" t="s">
        <v>316</v>
      </c>
      <c r="F60" s="20" t="s">
        <v>37</v>
      </c>
      <c r="G60" s="20" t="s">
        <v>70</v>
      </c>
      <c r="H60" s="20" t="s">
        <v>317</v>
      </c>
      <c r="I60" s="21" t="s">
        <v>318</v>
      </c>
      <c r="J60" s="28">
        <f t="shared" si="8"/>
        <v>980</v>
      </c>
      <c r="K60" s="28">
        <f t="shared" si="9"/>
        <v>980</v>
      </c>
      <c r="L60" s="28">
        <v>980</v>
      </c>
      <c r="M60" s="28"/>
      <c r="N60" s="28"/>
      <c r="O60" s="28"/>
      <c r="P60" s="28"/>
      <c r="Q60" s="28"/>
      <c r="R60" s="28"/>
      <c r="S60" s="28"/>
      <c r="T60" s="28"/>
      <c r="U60" s="28"/>
      <c r="V60" s="39">
        <v>81612</v>
      </c>
      <c r="W60" s="21" t="s">
        <v>319</v>
      </c>
      <c r="X60" s="20" t="s">
        <v>74</v>
      </c>
      <c r="Y60" s="40" t="s">
        <v>75</v>
      </c>
      <c r="Z60" s="88"/>
    </row>
    <row r="61" ht="91" customHeight="1" spans="1:26">
      <c r="A61" s="20">
        <v>51</v>
      </c>
      <c r="B61" s="20" t="s">
        <v>320</v>
      </c>
      <c r="C61" s="20" t="s">
        <v>321</v>
      </c>
      <c r="D61" s="20" t="s">
        <v>289</v>
      </c>
      <c r="E61" s="20" t="s">
        <v>322</v>
      </c>
      <c r="F61" s="20" t="s">
        <v>37</v>
      </c>
      <c r="G61" s="20" t="s">
        <v>70</v>
      </c>
      <c r="H61" s="20" t="s">
        <v>323</v>
      </c>
      <c r="I61" s="21" t="s">
        <v>324</v>
      </c>
      <c r="J61" s="28">
        <f t="shared" si="8"/>
        <v>1200</v>
      </c>
      <c r="K61" s="28">
        <f t="shared" si="9"/>
        <v>1200</v>
      </c>
      <c r="L61" s="28">
        <v>1200</v>
      </c>
      <c r="M61" s="28"/>
      <c r="N61" s="28"/>
      <c r="O61" s="28"/>
      <c r="P61" s="28"/>
      <c r="Q61" s="28"/>
      <c r="R61" s="28"/>
      <c r="S61" s="28"/>
      <c r="T61" s="28"/>
      <c r="U61" s="28"/>
      <c r="V61" s="39">
        <v>6151</v>
      </c>
      <c r="W61" s="21" t="s">
        <v>325</v>
      </c>
      <c r="X61" s="20" t="s">
        <v>74</v>
      </c>
      <c r="Y61" s="40" t="s">
        <v>75</v>
      </c>
      <c r="Z61" s="88"/>
    </row>
    <row r="62" customFormat="1" ht="83" customHeight="1" spans="1:255">
      <c r="A62" s="20">
        <v>52</v>
      </c>
      <c r="B62" s="20" t="s">
        <v>326</v>
      </c>
      <c r="C62" s="20" t="s">
        <v>327</v>
      </c>
      <c r="D62" s="20" t="s">
        <v>289</v>
      </c>
      <c r="E62" s="20" t="s">
        <v>303</v>
      </c>
      <c r="F62" s="20" t="s">
        <v>37</v>
      </c>
      <c r="G62" s="20" t="s">
        <v>70</v>
      </c>
      <c r="H62" s="20" t="s">
        <v>182</v>
      </c>
      <c r="I62" s="21" t="s">
        <v>328</v>
      </c>
      <c r="J62" s="28">
        <f t="shared" si="8"/>
        <v>390</v>
      </c>
      <c r="K62" s="28">
        <f t="shared" si="9"/>
        <v>390</v>
      </c>
      <c r="L62" s="28"/>
      <c r="M62" s="28"/>
      <c r="N62" s="28">
        <v>390</v>
      </c>
      <c r="O62" s="28"/>
      <c r="P62" s="28"/>
      <c r="Q62" s="28"/>
      <c r="R62" s="28"/>
      <c r="S62" s="28"/>
      <c r="T62" s="28"/>
      <c r="U62" s="28"/>
      <c r="V62" s="39">
        <v>2510</v>
      </c>
      <c r="W62" s="21" t="s">
        <v>329</v>
      </c>
      <c r="X62" s="20" t="s">
        <v>106</v>
      </c>
      <c r="Y62" s="40" t="s">
        <v>107</v>
      </c>
      <c r="Z62" s="88" t="s">
        <v>330</v>
      </c>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row>
    <row r="63" customFormat="1" ht="70" customHeight="1" spans="1:255">
      <c r="A63" s="20">
        <v>53</v>
      </c>
      <c r="B63" s="20" t="s">
        <v>331</v>
      </c>
      <c r="C63" s="70" t="s">
        <v>332</v>
      </c>
      <c r="D63" s="20" t="s">
        <v>289</v>
      </c>
      <c r="E63" s="20" t="s">
        <v>292</v>
      </c>
      <c r="F63" s="20" t="s">
        <v>37</v>
      </c>
      <c r="G63" s="20" t="s">
        <v>70</v>
      </c>
      <c r="H63" s="20" t="s">
        <v>333</v>
      </c>
      <c r="I63" s="21" t="s">
        <v>334</v>
      </c>
      <c r="J63" s="28">
        <f t="shared" si="8"/>
        <v>390</v>
      </c>
      <c r="K63" s="28">
        <f t="shared" si="9"/>
        <v>390</v>
      </c>
      <c r="L63" s="28"/>
      <c r="M63" s="28"/>
      <c r="N63" s="28">
        <v>390</v>
      </c>
      <c r="O63" s="28"/>
      <c r="P63" s="28"/>
      <c r="Q63" s="28"/>
      <c r="R63" s="28"/>
      <c r="S63" s="28"/>
      <c r="T63" s="28"/>
      <c r="U63" s="28"/>
      <c r="V63" s="39">
        <v>7684</v>
      </c>
      <c r="W63" s="21" t="s">
        <v>335</v>
      </c>
      <c r="X63" s="20" t="s">
        <v>106</v>
      </c>
      <c r="Y63" s="40" t="s">
        <v>107</v>
      </c>
      <c r="Z63" s="88" t="s">
        <v>330</v>
      </c>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row>
    <row r="64" customFormat="1" ht="70" customHeight="1" spans="1:255">
      <c r="A64" s="20">
        <v>54</v>
      </c>
      <c r="B64" s="20" t="s">
        <v>336</v>
      </c>
      <c r="C64" s="70" t="s">
        <v>337</v>
      </c>
      <c r="D64" s="20" t="s">
        <v>289</v>
      </c>
      <c r="E64" s="20" t="s">
        <v>303</v>
      </c>
      <c r="F64" s="20" t="s">
        <v>37</v>
      </c>
      <c r="G64" s="20" t="s">
        <v>70</v>
      </c>
      <c r="H64" s="20" t="s">
        <v>338</v>
      </c>
      <c r="I64" s="21" t="s">
        <v>339</v>
      </c>
      <c r="J64" s="28">
        <f t="shared" si="8"/>
        <v>300</v>
      </c>
      <c r="K64" s="28">
        <f t="shared" si="9"/>
        <v>300</v>
      </c>
      <c r="L64" s="28"/>
      <c r="M64" s="28"/>
      <c r="N64" s="28">
        <v>300</v>
      </c>
      <c r="O64" s="28"/>
      <c r="P64" s="28"/>
      <c r="Q64" s="28"/>
      <c r="R64" s="28"/>
      <c r="S64" s="28"/>
      <c r="T64" s="28"/>
      <c r="U64" s="28"/>
      <c r="V64" s="39">
        <v>587</v>
      </c>
      <c r="W64" s="21" t="s">
        <v>340</v>
      </c>
      <c r="X64" s="20" t="s">
        <v>100</v>
      </c>
      <c r="Y64" s="40" t="s">
        <v>101</v>
      </c>
      <c r="Z64" s="88" t="s">
        <v>330</v>
      </c>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row>
    <row r="65" customFormat="1" ht="70" customHeight="1" spans="1:255">
      <c r="A65" s="20">
        <v>55</v>
      </c>
      <c r="B65" s="20" t="s">
        <v>341</v>
      </c>
      <c r="C65" s="70" t="s">
        <v>342</v>
      </c>
      <c r="D65" s="20" t="s">
        <v>289</v>
      </c>
      <c r="E65" s="20" t="s">
        <v>292</v>
      </c>
      <c r="F65" s="20" t="s">
        <v>37</v>
      </c>
      <c r="G65" s="20" t="s">
        <v>70</v>
      </c>
      <c r="H65" s="20" t="s">
        <v>343</v>
      </c>
      <c r="I65" s="21" t="s">
        <v>344</v>
      </c>
      <c r="J65" s="28">
        <f t="shared" si="8"/>
        <v>360</v>
      </c>
      <c r="K65" s="28">
        <f t="shared" si="9"/>
        <v>360</v>
      </c>
      <c r="L65" s="28"/>
      <c r="M65" s="28"/>
      <c r="N65" s="28">
        <v>360</v>
      </c>
      <c r="O65" s="28"/>
      <c r="P65" s="28"/>
      <c r="Q65" s="28"/>
      <c r="R65" s="28"/>
      <c r="S65" s="28"/>
      <c r="T65" s="28"/>
      <c r="U65" s="28"/>
      <c r="V65" s="39">
        <v>7948</v>
      </c>
      <c r="W65" s="21" t="s">
        <v>345</v>
      </c>
      <c r="X65" s="20" t="s">
        <v>243</v>
      </c>
      <c r="Y65" s="40" t="s">
        <v>244</v>
      </c>
      <c r="Z65" s="88" t="s">
        <v>330</v>
      </c>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row>
    <row r="66" customFormat="1" ht="70" customHeight="1" spans="1:255">
      <c r="A66" s="20">
        <v>56</v>
      </c>
      <c r="B66" s="20" t="s">
        <v>346</v>
      </c>
      <c r="C66" s="70" t="s">
        <v>347</v>
      </c>
      <c r="D66" s="20" t="s">
        <v>289</v>
      </c>
      <c r="E66" s="20" t="s">
        <v>292</v>
      </c>
      <c r="F66" s="20" t="s">
        <v>37</v>
      </c>
      <c r="G66" s="20" t="s">
        <v>70</v>
      </c>
      <c r="H66" s="20" t="s">
        <v>348</v>
      </c>
      <c r="I66" s="21" t="s">
        <v>349</v>
      </c>
      <c r="J66" s="28">
        <f t="shared" si="8"/>
        <v>197</v>
      </c>
      <c r="K66" s="28">
        <f t="shared" si="9"/>
        <v>197</v>
      </c>
      <c r="L66" s="28"/>
      <c r="M66" s="28"/>
      <c r="N66" s="28">
        <v>197</v>
      </c>
      <c r="O66" s="28"/>
      <c r="P66" s="28"/>
      <c r="Q66" s="28"/>
      <c r="R66" s="28"/>
      <c r="S66" s="28"/>
      <c r="T66" s="28"/>
      <c r="U66" s="28"/>
      <c r="V66" s="39">
        <v>1311</v>
      </c>
      <c r="W66" s="21" t="s">
        <v>350</v>
      </c>
      <c r="X66" s="20" t="s">
        <v>130</v>
      </c>
      <c r="Y66" s="40" t="s">
        <v>131</v>
      </c>
      <c r="Z66" s="88" t="s">
        <v>330</v>
      </c>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row>
    <row r="67" customFormat="1" ht="70" customHeight="1" spans="1:255">
      <c r="A67" s="20">
        <v>57</v>
      </c>
      <c r="B67" s="20" t="s">
        <v>351</v>
      </c>
      <c r="C67" s="70" t="s">
        <v>352</v>
      </c>
      <c r="D67" s="20" t="s">
        <v>289</v>
      </c>
      <c r="E67" s="20" t="s">
        <v>303</v>
      </c>
      <c r="F67" s="20" t="s">
        <v>37</v>
      </c>
      <c r="G67" s="20" t="s">
        <v>70</v>
      </c>
      <c r="H67" s="20" t="s">
        <v>353</v>
      </c>
      <c r="I67" s="21" t="s">
        <v>354</v>
      </c>
      <c r="J67" s="28">
        <f t="shared" si="8"/>
        <v>390</v>
      </c>
      <c r="K67" s="28">
        <f t="shared" si="9"/>
        <v>390</v>
      </c>
      <c r="L67" s="28"/>
      <c r="M67" s="28"/>
      <c r="N67" s="28">
        <v>390</v>
      </c>
      <c r="O67" s="28"/>
      <c r="P67" s="28"/>
      <c r="Q67" s="28"/>
      <c r="R67" s="28"/>
      <c r="S67" s="28"/>
      <c r="T67" s="28"/>
      <c r="U67" s="28"/>
      <c r="V67" s="39">
        <v>9181</v>
      </c>
      <c r="W67" s="21" t="s">
        <v>355</v>
      </c>
      <c r="X67" s="20" t="s">
        <v>118</v>
      </c>
      <c r="Y67" s="40" t="s">
        <v>119</v>
      </c>
      <c r="Z67" s="88" t="s">
        <v>330</v>
      </c>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row>
    <row r="68" customFormat="1" ht="70" customHeight="1" spans="1:255">
      <c r="A68" s="20">
        <v>58</v>
      </c>
      <c r="B68" s="20" t="s">
        <v>356</v>
      </c>
      <c r="C68" s="70" t="s">
        <v>357</v>
      </c>
      <c r="D68" s="20" t="s">
        <v>289</v>
      </c>
      <c r="E68" s="20" t="s">
        <v>303</v>
      </c>
      <c r="F68" s="20" t="s">
        <v>37</v>
      </c>
      <c r="G68" s="20" t="s">
        <v>70</v>
      </c>
      <c r="H68" s="20" t="s">
        <v>358</v>
      </c>
      <c r="I68" s="21" t="s">
        <v>359</v>
      </c>
      <c r="J68" s="28">
        <f t="shared" si="8"/>
        <v>380</v>
      </c>
      <c r="K68" s="28">
        <f t="shared" si="9"/>
        <v>380</v>
      </c>
      <c r="L68" s="28"/>
      <c r="M68" s="28"/>
      <c r="N68" s="28">
        <v>380</v>
      </c>
      <c r="O68" s="28"/>
      <c r="P68" s="28"/>
      <c r="Q68" s="28"/>
      <c r="R68" s="28"/>
      <c r="S68" s="28"/>
      <c r="T68" s="28"/>
      <c r="U68" s="28"/>
      <c r="V68" s="39">
        <v>5945</v>
      </c>
      <c r="W68" s="21" t="s">
        <v>360</v>
      </c>
      <c r="X68" s="20" t="s">
        <v>106</v>
      </c>
      <c r="Y68" s="40" t="s">
        <v>107</v>
      </c>
      <c r="Z68" s="88" t="s">
        <v>361</v>
      </c>
      <c r="AA68" s="1"/>
      <c r="AB68" s="1"/>
      <c r="AC68" s="1">
        <v>1</v>
      </c>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row>
    <row r="69" customFormat="1" ht="70" customHeight="1" spans="1:255">
      <c r="A69" s="20">
        <v>59</v>
      </c>
      <c r="B69" s="20" t="s">
        <v>362</v>
      </c>
      <c r="C69" s="70" t="s">
        <v>363</v>
      </c>
      <c r="D69" s="20" t="s">
        <v>289</v>
      </c>
      <c r="E69" s="20" t="s">
        <v>303</v>
      </c>
      <c r="F69" s="20" t="s">
        <v>37</v>
      </c>
      <c r="G69" s="20" t="s">
        <v>70</v>
      </c>
      <c r="H69" s="20" t="s">
        <v>364</v>
      </c>
      <c r="I69" s="21" t="s">
        <v>365</v>
      </c>
      <c r="J69" s="28">
        <f t="shared" si="8"/>
        <v>390</v>
      </c>
      <c r="K69" s="28">
        <f t="shared" si="9"/>
        <v>390</v>
      </c>
      <c r="L69" s="28"/>
      <c r="M69" s="28"/>
      <c r="N69" s="28">
        <v>390</v>
      </c>
      <c r="O69" s="28"/>
      <c r="P69" s="28"/>
      <c r="Q69" s="28"/>
      <c r="R69" s="28"/>
      <c r="S69" s="28"/>
      <c r="T69" s="28"/>
      <c r="U69" s="28"/>
      <c r="V69" s="39">
        <v>4131</v>
      </c>
      <c r="W69" s="21" t="s">
        <v>366</v>
      </c>
      <c r="X69" s="20" t="s">
        <v>124</v>
      </c>
      <c r="Y69" s="40" t="s">
        <v>125</v>
      </c>
      <c r="Z69" s="88" t="s">
        <v>361</v>
      </c>
      <c r="AA69" s="1"/>
      <c r="AB69" s="1"/>
      <c r="AC69" s="1">
        <v>1</v>
      </c>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row>
    <row r="70" customFormat="1" ht="70" customHeight="1" spans="1:255">
      <c r="A70" s="20">
        <v>60</v>
      </c>
      <c r="B70" s="20" t="s">
        <v>367</v>
      </c>
      <c r="C70" s="70" t="s">
        <v>368</v>
      </c>
      <c r="D70" s="20" t="s">
        <v>289</v>
      </c>
      <c r="E70" s="20" t="s">
        <v>303</v>
      </c>
      <c r="F70" s="20" t="s">
        <v>37</v>
      </c>
      <c r="G70" s="20" t="s">
        <v>70</v>
      </c>
      <c r="H70" s="20" t="s">
        <v>369</v>
      </c>
      <c r="I70" s="21" t="s">
        <v>370</v>
      </c>
      <c r="J70" s="28">
        <f t="shared" si="8"/>
        <v>360</v>
      </c>
      <c r="K70" s="28">
        <f t="shared" si="9"/>
        <v>360</v>
      </c>
      <c r="L70" s="28"/>
      <c r="M70" s="28"/>
      <c r="N70" s="28">
        <v>360</v>
      </c>
      <c r="O70" s="28"/>
      <c r="P70" s="28"/>
      <c r="Q70" s="28"/>
      <c r="R70" s="28"/>
      <c r="S70" s="28"/>
      <c r="T70" s="28"/>
      <c r="U70" s="28"/>
      <c r="V70" s="39">
        <v>3748</v>
      </c>
      <c r="W70" s="21" t="s">
        <v>371</v>
      </c>
      <c r="X70" s="20" t="s">
        <v>372</v>
      </c>
      <c r="Y70" s="40" t="s">
        <v>373</v>
      </c>
      <c r="Z70" s="88" t="s">
        <v>361</v>
      </c>
      <c r="AA70" s="1"/>
      <c r="AB70" s="1"/>
      <c r="AC70" s="1">
        <v>1</v>
      </c>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row>
    <row r="71" customFormat="1" ht="70" customHeight="1" spans="1:255">
      <c r="A71" s="20">
        <v>61</v>
      </c>
      <c r="B71" s="20" t="s">
        <v>374</v>
      </c>
      <c r="C71" s="70" t="s">
        <v>375</v>
      </c>
      <c r="D71" s="20" t="s">
        <v>289</v>
      </c>
      <c r="E71" s="20" t="s">
        <v>303</v>
      </c>
      <c r="F71" s="20" t="s">
        <v>37</v>
      </c>
      <c r="G71" s="20" t="s">
        <v>70</v>
      </c>
      <c r="H71" s="20" t="s">
        <v>234</v>
      </c>
      <c r="I71" s="21" t="s">
        <v>376</v>
      </c>
      <c r="J71" s="28">
        <f t="shared" si="8"/>
        <v>200</v>
      </c>
      <c r="K71" s="28">
        <f t="shared" si="9"/>
        <v>200</v>
      </c>
      <c r="L71" s="28"/>
      <c r="M71" s="28"/>
      <c r="N71" s="28">
        <v>200</v>
      </c>
      <c r="O71" s="28"/>
      <c r="P71" s="28"/>
      <c r="Q71" s="28"/>
      <c r="R71" s="28"/>
      <c r="S71" s="28"/>
      <c r="T71" s="28"/>
      <c r="U71" s="28"/>
      <c r="V71" s="39">
        <v>2444</v>
      </c>
      <c r="W71" s="21" t="s">
        <v>377</v>
      </c>
      <c r="X71" s="20" t="s">
        <v>88</v>
      </c>
      <c r="Y71" s="40" t="s">
        <v>89</v>
      </c>
      <c r="Z71" s="88" t="s">
        <v>361</v>
      </c>
      <c r="AA71" s="1"/>
      <c r="AB71" s="1"/>
      <c r="AC71" s="1">
        <v>1</v>
      </c>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row>
    <row r="72" customFormat="1" ht="70" customHeight="1" spans="1:255">
      <c r="A72" s="20">
        <v>62</v>
      </c>
      <c r="B72" s="20" t="s">
        <v>378</v>
      </c>
      <c r="C72" s="70" t="s">
        <v>379</v>
      </c>
      <c r="D72" s="20" t="s">
        <v>289</v>
      </c>
      <c r="E72" s="20" t="s">
        <v>303</v>
      </c>
      <c r="F72" s="20" t="s">
        <v>37</v>
      </c>
      <c r="G72" s="20" t="s">
        <v>70</v>
      </c>
      <c r="H72" s="20" t="s">
        <v>380</v>
      </c>
      <c r="I72" s="21" t="s">
        <v>381</v>
      </c>
      <c r="J72" s="28">
        <f t="shared" si="8"/>
        <v>340</v>
      </c>
      <c r="K72" s="28">
        <f t="shared" si="9"/>
        <v>340</v>
      </c>
      <c r="L72" s="28"/>
      <c r="M72" s="28"/>
      <c r="N72" s="28">
        <v>340</v>
      </c>
      <c r="O72" s="28"/>
      <c r="P72" s="28"/>
      <c r="Q72" s="28"/>
      <c r="R72" s="28"/>
      <c r="S72" s="28"/>
      <c r="T72" s="28"/>
      <c r="U72" s="28"/>
      <c r="V72" s="39">
        <v>1246</v>
      </c>
      <c r="W72" s="21" t="s">
        <v>382</v>
      </c>
      <c r="X72" s="20" t="s">
        <v>112</v>
      </c>
      <c r="Y72" s="40" t="s">
        <v>113</v>
      </c>
      <c r="Z72" s="88" t="s">
        <v>361</v>
      </c>
      <c r="AA72" s="1"/>
      <c r="AB72" s="1"/>
      <c r="AC72" s="1">
        <v>1</v>
      </c>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row>
    <row r="73" s="5" customFormat="1" ht="25" customHeight="1" spans="1:255">
      <c r="A73" s="15" t="s">
        <v>383</v>
      </c>
      <c r="B73" s="16"/>
      <c r="C73" s="17" t="s">
        <v>384</v>
      </c>
      <c r="D73" s="18"/>
      <c r="E73" s="19"/>
      <c r="F73" s="13"/>
      <c r="G73" s="13"/>
      <c r="H73" s="13"/>
      <c r="I73" s="14"/>
      <c r="J73" s="27">
        <f>SUM(J74:J76)</f>
        <v>609.6</v>
      </c>
      <c r="K73" s="27">
        <f t="shared" ref="K73:W73" si="10">SUM(K74:K76)</f>
        <v>609.6</v>
      </c>
      <c r="L73" s="27">
        <f t="shared" si="10"/>
        <v>609.6</v>
      </c>
      <c r="M73" s="27">
        <f t="shared" si="10"/>
        <v>0</v>
      </c>
      <c r="N73" s="27">
        <f t="shared" si="10"/>
        <v>0</v>
      </c>
      <c r="O73" s="27">
        <f t="shared" si="10"/>
        <v>0</v>
      </c>
      <c r="P73" s="27">
        <f t="shared" si="10"/>
        <v>0</v>
      </c>
      <c r="Q73" s="27">
        <f t="shared" si="10"/>
        <v>0</v>
      </c>
      <c r="R73" s="27">
        <f t="shared" si="10"/>
        <v>0</v>
      </c>
      <c r="S73" s="27">
        <f t="shared" si="10"/>
        <v>0</v>
      </c>
      <c r="T73" s="27">
        <f t="shared" si="10"/>
        <v>0</v>
      </c>
      <c r="U73" s="27">
        <f t="shared" si="10"/>
        <v>0</v>
      </c>
      <c r="V73" s="38"/>
      <c r="W73" s="41"/>
      <c r="X73" s="38"/>
      <c r="Y73" s="38"/>
      <c r="Z73" s="87">
        <f>J73/J7</f>
        <v>0.00894151514238109</v>
      </c>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row>
    <row r="74" ht="88" customHeight="1" spans="1:26">
      <c r="A74" s="20">
        <v>63</v>
      </c>
      <c r="B74" s="20" t="s">
        <v>385</v>
      </c>
      <c r="C74" s="20" t="s">
        <v>386</v>
      </c>
      <c r="D74" s="20" t="s">
        <v>384</v>
      </c>
      <c r="E74" s="20" t="s">
        <v>387</v>
      </c>
      <c r="F74" s="20" t="s">
        <v>37</v>
      </c>
      <c r="G74" s="20" t="s">
        <v>56</v>
      </c>
      <c r="H74" s="20" t="s">
        <v>388</v>
      </c>
      <c r="I74" s="21" t="s">
        <v>389</v>
      </c>
      <c r="J74" s="28">
        <f>K74</f>
        <v>296.1</v>
      </c>
      <c r="K74" s="28">
        <f>L74+M74+N74+O74</f>
        <v>296.1</v>
      </c>
      <c r="L74" s="28">
        <v>296.1</v>
      </c>
      <c r="M74" s="28"/>
      <c r="N74" s="28"/>
      <c r="O74" s="28"/>
      <c r="P74" s="28"/>
      <c r="Q74" s="28"/>
      <c r="R74" s="28"/>
      <c r="S74" s="28"/>
      <c r="T74" s="28"/>
      <c r="U74" s="28"/>
      <c r="V74" s="20">
        <v>141</v>
      </c>
      <c r="W74" s="21" t="s">
        <v>390</v>
      </c>
      <c r="X74" s="20" t="s">
        <v>391</v>
      </c>
      <c r="Y74" s="20" t="s">
        <v>392</v>
      </c>
      <c r="Z74" s="88"/>
    </row>
    <row r="75" customFormat="1" ht="88" customHeight="1" spans="1:255">
      <c r="A75" s="20">
        <v>64</v>
      </c>
      <c r="B75" s="20" t="s">
        <v>393</v>
      </c>
      <c r="C75" s="20" t="s">
        <v>394</v>
      </c>
      <c r="D75" s="20" t="s">
        <v>384</v>
      </c>
      <c r="E75" s="20" t="s">
        <v>395</v>
      </c>
      <c r="F75" s="20" t="s">
        <v>37</v>
      </c>
      <c r="G75" s="20" t="s">
        <v>70</v>
      </c>
      <c r="H75" s="20" t="s">
        <v>396</v>
      </c>
      <c r="I75" s="21" t="s">
        <v>397</v>
      </c>
      <c r="J75" s="28">
        <f>K75</f>
        <v>100</v>
      </c>
      <c r="K75" s="28">
        <f>L75+M75+N75+O75</f>
        <v>100</v>
      </c>
      <c r="L75" s="28">
        <v>100</v>
      </c>
      <c r="M75" s="28"/>
      <c r="N75" s="28"/>
      <c r="O75" s="28"/>
      <c r="P75" s="28"/>
      <c r="Q75" s="28"/>
      <c r="R75" s="28"/>
      <c r="S75" s="28"/>
      <c r="T75" s="28"/>
      <c r="U75" s="28"/>
      <c r="V75" s="39">
        <v>394</v>
      </c>
      <c r="W75" s="43" t="s">
        <v>398</v>
      </c>
      <c r="X75" s="20" t="s">
        <v>94</v>
      </c>
      <c r="Y75" s="40" t="s">
        <v>95</v>
      </c>
      <c r="Z75" s="88"/>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row>
    <row r="76" ht="88" customHeight="1" spans="1:26">
      <c r="A76" s="20">
        <v>65</v>
      </c>
      <c r="B76" s="20" t="s">
        <v>399</v>
      </c>
      <c r="C76" s="20" t="s">
        <v>400</v>
      </c>
      <c r="D76" s="20" t="s">
        <v>384</v>
      </c>
      <c r="E76" s="20" t="s">
        <v>401</v>
      </c>
      <c r="F76" s="20" t="s">
        <v>37</v>
      </c>
      <c r="G76" s="20" t="s">
        <v>70</v>
      </c>
      <c r="H76" s="20" t="s">
        <v>402</v>
      </c>
      <c r="I76" s="21" t="s">
        <v>403</v>
      </c>
      <c r="J76" s="28">
        <f>K76</f>
        <v>213.5</v>
      </c>
      <c r="K76" s="28">
        <f>L76+M76+N76+O76</f>
        <v>213.5</v>
      </c>
      <c r="L76" s="28">
        <v>213.5</v>
      </c>
      <c r="M76" s="28"/>
      <c r="N76" s="28"/>
      <c r="O76" s="28"/>
      <c r="P76" s="28"/>
      <c r="Q76" s="28"/>
      <c r="R76" s="28"/>
      <c r="S76" s="28"/>
      <c r="T76" s="28"/>
      <c r="U76" s="28"/>
      <c r="V76" s="20">
        <v>6981</v>
      </c>
      <c r="W76" s="43" t="s">
        <v>404</v>
      </c>
      <c r="X76" s="20" t="s">
        <v>405</v>
      </c>
      <c r="Y76" s="20" t="s">
        <v>406</v>
      </c>
      <c r="Z76" s="88" t="s">
        <v>237</v>
      </c>
    </row>
    <row r="77" s="5" customFormat="1" ht="25" customHeight="1" spans="1:255">
      <c r="A77" s="15" t="s">
        <v>407</v>
      </c>
      <c r="B77" s="16"/>
      <c r="C77" s="17" t="s">
        <v>408</v>
      </c>
      <c r="D77" s="18"/>
      <c r="E77" s="19"/>
      <c r="F77" s="13"/>
      <c r="G77" s="13"/>
      <c r="H77" s="13"/>
      <c r="I77" s="14"/>
      <c r="J77" s="27">
        <f>J78</f>
        <v>1400</v>
      </c>
      <c r="K77" s="27">
        <f t="shared" ref="K77:W77" si="11">K78</f>
        <v>1400</v>
      </c>
      <c r="L77" s="27">
        <f t="shared" si="11"/>
        <v>1400</v>
      </c>
      <c r="M77" s="27">
        <f t="shared" si="11"/>
        <v>0</v>
      </c>
      <c r="N77" s="27">
        <f t="shared" si="11"/>
        <v>0</v>
      </c>
      <c r="O77" s="27">
        <f t="shared" si="11"/>
        <v>0</v>
      </c>
      <c r="P77" s="27">
        <f t="shared" si="11"/>
        <v>0</v>
      </c>
      <c r="Q77" s="27">
        <f t="shared" si="11"/>
        <v>0</v>
      </c>
      <c r="R77" s="27">
        <f t="shared" si="11"/>
        <v>0</v>
      </c>
      <c r="S77" s="27">
        <f t="shared" si="11"/>
        <v>0</v>
      </c>
      <c r="T77" s="27">
        <f t="shared" si="11"/>
        <v>0</v>
      </c>
      <c r="U77" s="27">
        <f t="shared" si="11"/>
        <v>0</v>
      </c>
      <c r="V77" s="38"/>
      <c r="W77" s="41"/>
      <c r="X77" s="38"/>
      <c r="Y77" s="38"/>
      <c r="Z77" s="87">
        <f>J77/J7</f>
        <v>0.0205349757206915</v>
      </c>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row>
    <row r="78" ht="121" customHeight="1" spans="1:26">
      <c r="A78" s="20">
        <v>66</v>
      </c>
      <c r="B78" s="20" t="s">
        <v>409</v>
      </c>
      <c r="C78" s="20" t="s">
        <v>410</v>
      </c>
      <c r="D78" s="20" t="s">
        <v>408</v>
      </c>
      <c r="E78" s="20" t="s">
        <v>411</v>
      </c>
      <c r="F78" s="20" t="s">
        <v>37</v>
      </c>
      <c r="G78" s="20" t="s">
        <v>304</v>
      </c>
      <c r="H78" s="20" t="s">
        <v>39</v>
      </c>
      <c r="I78" s="21" t="s">
        <v>412</v>
      </c>
      <c r="J78" s="28">
        <f>K78</f>
        <v>1400</v>
      </c>
      <c r="K78" s="28">
        <f>L78+M78+N78+O78</f>
        <v>1400</v>
      </c>
      <c r="L78" s="28">
        <v>1400</v>
      </c>
      <c r="M78" s="28"/>
      <c r="N78" s="28"/>
      <c r="O78" s="28"/>
      <c r="P78" s="28"/>
      <c r="Q78" s="28"/>
      <c r="R78" s="28"/>
      <c r="S78" s="28"/>
      <c r="T78" s="28"/>
      <c r="U78" s="28"/>
      <c r="V78" s="20">
        <v>6956</v>
      </c>
      <c r="W78" s="21" t="s">
        <v>413</v>
      </c>
      <c r="X78" s="20" t="s">
        <v>414</v>
      </c>
      <c r="Y78" s="20" t="s">
        <v>415</v>
      </c>
      <c r="Z78" s="88"/>
    </row>
    <row r="79" s="5" customFormat="1" ht="25" customHeight="1" spans="1:255">
      <c r="A79" s="15" t="s">
        <v>416</v>
      </c>
      <c r="B79" s="16"/>
      <c r="C79" s="17" t="s">
        <v>417</v>
      </c>
      <c r="D79" s="18"/>
      <c r="E79" s="19"/>
      <c r="F79" s="13"/>
      <c r="G79" s="13"/>
      <c r="H79" s="13"/>
      <c r="I79" s="14"/>
      <c r="J79" s="27">
        <f>J80</f>
        <v>700</v>
      </c>
      <c r="K79" s="27">
        <f t="shared" ref="K79:W79" si="12">K80</f>
        <v>700</v>
      </c>
      <c r="L79" s="27">
        <f t="shared" si="12"/>
        <v>700</v>
      </c>
      <c r="M79" s="27">
        <f t="shared" si="12"/>
        <v>0</v>
      </c>
      <c r="N79" s="27">
        <f t="shared" si="12"/>
        <v>0</v>
      </c>
      <c r="O79" s="27">
        <f t="shared" si="12"/>
        <v>0</v>
      </c>
      <c r="P79" s="27">
        <f t="shared" si="12"/>
        <v>0</v>
      </c>
      <c r="Q79" s="27">
        <f t="shared" si="12"/>
        <v>0</v>
      </c>
      <c r="R79" s="27">
        <f t="shared" si="12"/>
        <v>0</v>
      </c>
      <c r="S79" s="27">
        <f t="shared" si="12"/>
        <v>0</v>
      </c>
      <c r="T79" s="27">
        <f t="shared" si="12"/>
        <v>0</v>
      </c>
      <c r="U79" s="27">
        <f t="shared" si="12"/>
        <v>0</v>
      </c>
      <c r="V79" s="38"/>
      <c r="W79" s="41"/>
      <c r="X79" s="38"/>
      <c r="Y79" s="38"/>
      <c r="Z79" s="87">
        <f>J79/J7</f>
        <v>0.0102674878603457</v>
      </c>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c r="GZ79" s="42"/>
      <c r="HA79" s="42"/>
      <c r="HB79" s="42"/>
      <c r="HC79" s="42"/>
      <c r="HD79" s="42"/>
      <c r="HE79" s="42"/>
      <c r="HF79" s="42"/>
      <c r="HG79" s="42"/>
      <c r="HH79" s="42"/>
      <c r="HI79" s="42"/>
      <c r="HJ79" s="42"/>
      <c r="HK79" s="42"/>
      <c r="HL79" s="42"/>
      <c r="HM79" s="42"/>
      <c r="HN79" s="42"/>
      <c r="HO79" s="42"/>
      <c r="HP79" s="42"/>
      <c r="HQ79" s="42"/>
      <c r="HR79" s="42"/>
      <c r="HS79" s="42"/>
      <c r="HT79" s="42"/>
      <c r="HU79" s="42"/>
      <c r="HV79" s="42"/>
      <c r="HW79" s="42"/>
      <c r="HX79" s="42"/>
      <c r="HY79" s="42"/>
      <c r="HZ79" s="42"/>
      <c r="IA79" s="42"/>
      <c r="IB79" s="42"/>
      <c r="IC79" s="42"/>
      <c r="ID79" s="42"/>
      <c r="IE79" s="42"/>
      <c r="IF79" s="42"/>
      <c r="IG79" s="42"/>
      <c r="IH79" s="42"/>
      <c r="II79" s="42"/>
      <c r="IJ79" s="42"/>
      <c r="IK79" s="42"/>
      <c r="IL79" s="42"/>
      <c r="IM79" s="42"/>
      <c r="IN79" s="42"/>
      <c r="IO79" s="42"/>
      <c r="IP79" s="42"/>
      <c r="IQ79" s="42"/>
      <c r="IR79" s="42"/>
      <c r="IS79" s="42"/>
      <c r="IT79" s="42"/>
      <c r="IU79" s="42"/>
    </row>
    <row r="80" ht="80" customHeight="1" spans="1:29">
      <c r="A80" s="20">
        <v>67</v>
      </c>
      <c r="B80" s="20" t="s">
        <v>418</v>
      </c>
      <c r="C80" s="20" t="s">
        <v>419</v>
      </c>
      <c r="D80" s="20" t="s">
        <v>417</v>
      </c>
      <c r="E80" s="20" t="s">
        <v>417</v>
      </c>
      <c r="F80" s="20" t="s">
        <v>37</v>
      </c>
      <c r="G80" s="20" t="s">
        <v>304</v>
      </c>
      <c r="H80" s="20" t="s">
        <v>402</v>
      </c>
      <c r="I80" s="21" t="s">
        <v>420</v>
      </c>
      <c r="J80" s="28">
        <f>K80</f>
        <v>700</v>
      </c>
      <c r="K80" s="28">
        <f>L80+M80+N80+O80</f>
        <v>700</v>
      </c>
      <c r="L80" s="28">
        <v>700</v>
      </c>
      <c r="M80" s="28"/>
      <c r="N80" s="28"/>
      <c r="O80" s="28"/>
      <c r="P80" s="28"/>
      <c r="Q80" s="28"/>
      <c r="R80" s="28"/>
      <c r="S80" s="28"/>
      <c r="T80" s="28"/>
      <c r="U80" s="28"/>
      <c r="V80" s="20" t="s">
        <v>421</v>
      </c>
      <c r="W80" s="21" t="s">
        <v>422</v>
      </c>
      <c r="X80" s="20" t="s">
        <v>423</v>
      </c>
      <c r="Y80" s="20" t="s">
        <v>424</v>
      </c>
      <c r="Z80" s="88" t="s">
        <v>237</v>
      </c>
      <c r="AC80" s="1">
        <v>1</v>
      </c>
    </row>
    <row r="81" s="5" customFormat="1" ht="25" customHeight="1" spans="1:255">
      <c r="A81" s="15" t="s">
        <v>425</v>
      </c>
      <c r="B81" s="16"/>
      <c r="C81" s="17" t="s">
        <v>426</v>
      </c>
      <c r="D81" s="18"/>
      <c r="E81" s="19"/>
      <c r="F81" s="13"/>
      <c r="G81" s="13"/>
      <c r="H81" s="13"/>
      <c r="I81" s="14"/>
      <c r="J81" s="27">
        <f>SUM(J82:J82)</f>
        <v>50</v>
      </c>
      <c r="K81" s="27">
        <f t="shared" ref="K81:W81" si="13">SUM(K82:K82)</f>
        <v>50</v>
      </c>
      <c r="L81" s="27">
        <f t="shared" si="13"/>
        <v>0</v>
      </c>
      <c r="M81" s="27">
        <f t="shared" si="13"/>
        <v>0</v>
      </c>
      <c r="N81" s="27">
        <f t="shared" si="13"/>
        <v>0</v>
      </c>
      <c r="O81" s="27">
        <f t="shared" si="13"/>
        <v>50</v>
      </c>
      <c r="P81" s="27">
        <f t="shared" si="13"/>
        <v>0</v>
      </c>
      <c r="Q81" s="27">
        <f t="shared" si="13"/>
        <v>0</v>
      </c>
      <c r="R81" s="27">
        <f t="shared" si="13"/>
        <v>0</v>
      </c>
      <c r="S81" s="27">
        <f t="shared" si="13"/>
        <v>0</v>
      </c>
      <c r="T81" s="27">
        <f t="shared" si="13"/>
        <v>0</v>
      </c>
      <c r="U81" s="27">
        <f t="shared" si="13"/>
        <v>0</v>
      </c>
      <c r="V81" s="38"/>
      <c r="W81" s="41"/>
      <c r="X81" s="38"/>
      <c r="Y81" s="38"/>
      <c r="Z81" s="87">
        <f>J81/J7</f>
        <v>0.000733391990024695</v>
      </c>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42"/>
      <c r="IM81" s="42"/>
      <c r="IN81" s="42"/>
      <c r="IO81" s="42"/>
      <c r="IP81" s="42"/>
      <c r="IQ81" s="42"/>
      <c r="IR81" s="42"/>
      <c r="IS81" s="42"/>
      <c r="IT81" s="42"/>
      <c r="IU81" s="42"/>
    </row>
    <row r="82" s="5" customFormat="1" ht="96" customHeight="1" spans="1:255">
      <c r="A82" s="20">
        <v>68</v>
      </c>
      <c r="B82" s="20" t="s">
        <v>427</v>
      </c>
      <c r="C82" s="20" t="s">
        <v>428</v>
      </c>
      <c r="D82" s="20" t="s">
        <v>426</v>
      </c>
      <c r="E82" s="20" t="s">
        <v>429</v>
      </c>
      <c r="F82" s="20" t="s">
        <v>37</v>
      </c>
      <c r="G82" s="20" t="s">
        <v>70</v>
      </c>
      <c r="H82" s="20" t="s">
        <v>39</v>
      </c>
      <c r="I82" s="21" t="s">
        <v>430</v>
      </c>
      <c r="J82" s="28">
        <f>K82</f>
        <v>50</v>
      </c>
      <c r="K82" s="28">
        <f>L82+M82+N82+O82</f>
        <v>50</v>
      </c>
      <c r="L82" s="28"/>
      <c r="M82" s="28"/>
      <c r="N82" s="28"/>
      <c r="O82" s="28">
        <v>50</v>
      </c>
      <c r="P82" s="28"/>
      <c r="Q82" s="28"/>
      <c r="R82" s="28"/>
      <c r="S82" s="28"/>
      <c r="T82" s="28"/>
      <c r="U82" s="28"/>
      <c r="V82" s="20">
        <v>8360</v>
      </c>
      <c r="W82" s="21" t="s">
        <v>431</v>
      </c>
      <c r="X82" s="20" t="s">
        <v>432</v>
      </c>
      <c r="Y82" s="20" t="s">
        <v>433</v>
      </c>
      <c r="Z82" s="88" t="s">
        <v>196</v>
      </c>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row>
  </sheetData>
  <sheetProtection formatCells="0" formatRows="0" insertRows="0" deleteRows="0" autoFilter="0"/>
  <autoFilter xmlns:etc="http://www.wps.cn/officeDocument/2017/etCustomData" ref="A6:IU82" etc:filterBottomFollowUsedRange="0">
    <extLst/>
  </autoFilter>
  <mergeCells count="45">
    <mergeCell ref="A1:Z1"/>
    <mergeCell ref="A2:E2"/>
    <mergeCell ref="V2:Z2"/>
    <mergeCell ref="K3:U3"/>
    <mergeCell ref="K4:R4"/>
    <mergeCell ref="L5:M5"/>
    <mergeCell ref="A7:F7"/>
    <mergeCell ref="A8:B8"/>
    <mergeCell ref="C8:E8"/>
    <mergeCell ref="A51:B51"/>
    <mergeCell ref="C51:E51"/>
    <mergeCell ref="A55:B55"/>
    <mergeCell ref="C55:E55"/>
    <mergeCell ref="A73:B73"/>
    <mergeCell ref="C73:E73"/>
    <mergeCell ref="A77:B77"/>
    <mergeCell ref="C77:E77"/>
    <mergeCell ref="A79:B79"/>
    <mergeCell ref="C79:E79"/>
    <mergeCell ref="A81:B81"/>
    <mergeCell ref="C81:E81"/>
    <mergeCell ref="A3:A6"/>
    <mergeCell ref="B3:B6"/>
    <mergeCell ref="C3:C6"/>
    <mergeCell ref="D3:D6"/>
    <mergeCell ref="E3:E6"/>
    <mergeCell ref="F3:F6"/>
    <mergeCell ref="G3:G6"/>
    <mergeCell ref="H3:H6"/>
    <mergeCell ref="I3:I6"/>
    <mergeCell ref="J3:J6"/>
    <mergeCell ref="K5:K6"/>
    <mergeCell ref="N5:N6"/>
    <mergeCell ref="O5:O6"/>
    <mergeCell ref="P5:P6"/>
    <mergeCell ref="Q5:Q6"/>
    <mergeCell ref="R5:R6"/>
    <mergeCell ref="S4:S6"/>
    <mergeCell ref="T4:T6"/>
    <mergeCell ref="U4:U6"/>
    <mergeCell ref="V3:V6"/>
    <mergeCell ref="W3:W6"/>
    <mergeCell ref="X3:X6"/>
    <mergeCell ref="Y3:Y6"/>
    <mergeCell ref="Z3:Z6"/>
  </mergeCells>
  <pageMargins left="0.708333333333333" right="0.708333333333333" top="0.984027777777778" bottom="0.393055555555556" header="0" footer="0.196527777777778"/>
  <pageSetup paperSize="8" scale="52" fitToHeight="0" orientation="landscape" horizontalDpi="600"/>
  <headerFooter>
    <oddFooter>&amp;C第 &amp;P 页，共 &amp;N 页</oddFooter>
  </headerFooter>
  <rowBreaks count="14" manualBreakCount="14">
    <brk id="15" max="25" man="1"/>
    <brk id="23" max="25" man="1"/>
    <brk id="32" max="25" man="1"/>
    <brk id="40" max="25" man="1"/>
    <brk id="47" max="25" man="1"/>
    <brk id="57" max="25" man="1"/>
    <brk id="66" max="25" man="1"/>
    <brk id="82" max="16383" man="1"/>
    <brk id="82" max="16383" man="1"/>
    <brk id="83" max="16383" man="1"/>
    <brk id="83" max="16383" man="1"/>
    <brk id="84" max="16383" man="1"/>
    <brk id="84" max="16383" man="1"/>
    <brk id="84" max="16383" man="1"/>
  </rowBreaks>
  <ignoredErrors>
    <ignoredError sqref="J69:U69 J79:U79 J77:U77 J75:U75 N58:Q58 N73:Q73 N39:Q39"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A81"/>
  <sheetViews>
    <sheetView view="pageBreakPreview" zoomScale="55" zoomScaleNormal="55" workbookViewId="0">
      <selection activeCell="A1" sqref="$A1:$XFD1048576"/>
    </sheetView>
  </sheetViews>
  <sheetFormatPr defaultColWidth="7" defaultRowHeight="14.4"/>
  <cols>
    <col min="1" max="1" width="4.12962962962963" style="1" customWidth="1"/>
    <col min="2" max="2" width="7.49074074074074" style="1" customWidth="1"/>
    <col min="3" max="3" width="14.1018518518519" style="1" customWidth="1"/>
    <col min="4" max="4" width="5.62962962962963" style="1" customWidth="1"/>
    <col min="5" max="5" width="7.62962962962963" style="1" customWidth="1"/>
    <col min="6" max="6" width="5.62962962962963" style="1" customWidth="1"/>
    <col min="7" max="7" width="11.1018518518519" style="1" customWidth="1"/>
    <col min="8" max="8" width="26.8611111111111" style="1" customWidth="1"/>
    <col min="9" max="9" width="77.1666666666667" style="1" customWidth="1"/>
    <col min="10" max="10" width="12.9259259259259" style="6" customWidth="1"/>
    <col min="11" max="11" width="12.2685185185185" style="6" hidden="1" customWidth="1"/>
    <col min="12" max="13" width="12.4907407407407" style="6" hidden="1" customWidth="1"/>
    <col min="14" max="14" width="10.8981481481481" style="6" hidden="1" customWidth="1"/>
    <col min="15" max="15" width="11.4259259259259" style="6" hidden="1" customWidth="1"/>
    <col min="16" max="18" width="7.62962962962963" style="6" hidden="1" customWidth="1"/>
    <col min="19" max="20" width="10.1296296296296" style="6" hidden="1" customWidth="1"/>
    <col min="21" max="21" width="9.10185185185185" style="6" hidden="1" customWidth="1"/>
    <col min="22" max="23" width="12.9259259259259" style="6" customWidth="1"/>
    <col min="24" max="24" width="57.1388888888889" style="7" hidden="1" customWidth="1"/>
    <col min="25" max="25" width="10.3611111111111" style="1" hidden="1" customWidth="1"/>
    <col min="26" max="26" width="8.62962962962963" style="1" hidden="1" customWidth="1"/>
    <col min="27" max="27" width="50.5" style="7" customWidth="1"/>
    <col min="28" max="28" width="36.1574074074074" style="7" customWidth="1"/>
    <col min="29" max="30" width="10.6944444444444" style="1" customWidth="1"/>
    <col min="31" max="31" width="8.62962962962963" style="1" customWidth="1"/>
    <col min="32" max="32" width="10.6944444444444" style="69" customWidth="1"/>
    <col min="33" max="16384" width="7" style="1" customWidth="1"/>
  </cols>
  <sheetData>
    <row r="1" s="1" customFormat="1" ht="35" customHeight="1" spans="1:32">
      <c r="A1" s="8" t="s">
        <v>0</v>
      </c>
      <c r="B1" s="8"/>
      <c r="C1" s="8"/>
      <c r="D1" s="8"/>
      <c r="E1" s="8"/>
      <c r="F1" s="8"/>
      <c r="G1" s="8"/>
      <c r="H1" s="8"/>
      <c r="I1" s="8"/>
      <c r="J1" s="24"/>
      <c r="K1" s="24"/>
      <c r="L1" s="24"/>
      <c r="M1" s="24"/>
      <c r="N1" s="24"/>
      <c r="O1" s="24"/>
      <c r="P1" s="24"/>
      <c r="Q1" s="24"/>
      <c r="R1" s="24"/>
      <c r="S1" s="24"/>
      <c r="T1" s="24"/>
      <c r="U1" s="24"/>
      <c r="V1" s="24"/>
      <c r="W1" s="24"/>
      <c r="X1" s="29"/>
      <c r="Y1" s="8"/>
      <c r="Z1" s="8"/>
      <c r="AA1" s="29"/>
      <c r="AB1" s="29"/>
      <c r="AC1" s="8"/>
      <c r="AD1" s="8"/>
      <c r="AE1" s="8"/>
      <c r="AF1" s="82"/>
    </row>
    <row r="2" s="2" customFormat="1" ht="20" customHeight="1" spans="1:32">
      <c r="A2" s="9" t="s">
        <v>1</v>
      </c>
      <c r="B2" s="9"/>
      <c r="C2" s="9"/>
      <c r="D2" s="9"/>
      <c r="E2" s="9"/>
      <c r="F2" s="10"/>
      <c r="G2" s="10"/>
      <c r="H2" s="10"/>
      <c r="I2" s="10"/>
      <c r="J2" s="25"/>
      <c r="K2" s="25"/>
      <c r="L2" s="25"/>
      <c r="M2" s="25"/>
      <c r="N2" s="25"/>
      <c r="O2" s="25"/>
      <c r="P2" s="25"/>
      <c r="Q2" s="25"/>
      <c r="R2" s="25"/>
      <c r="S2" s="25"/>
      <c r="T2" s="25"/>
      <c r="U2" s="25"/>
      <c r="V2" s="76"/>
      <c r="W2" s="76"/>
      <c r="X2" s="30"/>
      <c r="Y2" s="31"/>
      <c r="Z2" s="32"/>
      <c r="AA2" s="9"/>
      <c r="AB2" s="9"/>
      <c r="AC2" s="32"/>
      <c r="AD2" s="31"/>
      <c r="AE2" s="32"/>
      <c r="AF2" s="83"/>
    </row>
    <row r="3" s="3" customFormat="1" ht="25" customHeight="1" spans="1:32">
      <c r="A3" s="33" t="s">
        <v>2</v>
      </c>
      <c r="B3" s="33" t="s">
        <v>3</v>
      </c>
      <c r="C3" s="33" t="s">
        <v>4</v>
      </c>
      <c r="D3" s="33" t="s">
        <v>5</v>
      </c>
      <c r="E3" s="33" t="s">
        <v>6</v>
      </c>
      <c r="F3" s="33" t="s">
        <v>7</v>
      </c>
      <c r="G3" s="33" t="s">
        <v>8</v>
      </c>
      <c r="H3" s="33" t="s">
        <v>9</v>
      </c>
      <c r="I3" s="33" t="s">
        <v>10</v>
      </c>
      <c r="J3" s="73" t="s">
        <v>11</v>
      </c>
      <c r="K3" s="71" t="s">
        <v>12</v>
      </c>
      <c r="L3" s="72"/>
      <c r="M3" s="72"/>
      <c r="N3" s="72"/>
      <c r="O3" s="72"/>
      <c r="P3" s="72"/>
      <c r="Q3" s="72"/>
      <c r="R3" s="72"/>
      <c r="S3" s="72"/>
      <c r="T3" s="72"/>
      <c r="U3" s="72"/>
      <c r="V3" s="26" t="s">
        <v>434</v>
      </c>
      <c r="W3" s="77" t="s">
        <v>435</v>
      </c>
      <c r="X3" s="33" t="s">
        <v>436</v>
      </c>
      <c r="Y3" s="33" t="s">
        <v>437</v>
      </c>
      <c r="Z3" s="33" t="s">
        <v>13</v>
      </c>
      <c r="AA3" s="33" t="s">
        <v>14</v>
      </c>
      <c r="AB3" s="33" t="s">
        <v>438</v>
      </c>
      <c r="AC3" s="33" t="s">
        <v>439</v>
      </c>
      <c r="AD3" s="33" t="s">
        <v>15</v>
      </c>
      <c r="AE3" s="33" t="s">
        <v>16</v>
      </c>
      <c r="AF3" s="84" t="s">
        <v>17</v>
      </c>
    </row>
    <row r="4" s="3" customFormat="1" ht="25" customHeight="1" spans="1:32">
      <c r="A4" s="34"/>
      <c r="B4" s="34"/>
      <c r="C4" s="34"/>
      <c r="D4" s="34"/>
      <c r="E4" s="34"/>
      <c r="F4" s="34"/>
      <c r="G4" s="34"/>
      <c r="H4" s="34"/>
      <c r="I4" s="34"/>
      <c r="J4" s="89"/>
      <c r="K4" s="26" t="s">
        <v>18</v>
      </c>
      <c r="L4" s="26"/>
      <c r="M4" s="26"/>
      <c r="N4" s="26"/>
      <c r="O4" s="26"/>
      <c r="P4" s="26"/>
      <c r="Q4" s="26"/>
      <c r="R4" s="26"/>
      <c r="S4" s="26" t="s">
        <v>19</v>
      </c>
      <c r="T4" s="26" t="s">
        <v>20</v>
      </c>
      <c r="U4" s="78" t="s">
        <v>21</v>
      </c>
      <c r="V4" s="26"/>
      <c r="W4" s="79"/>
      <c r="X4" s="34"/>
      <c r="Y4" s="34"/>
      <c r="Z4" s="34"/>
      <c r="AA4" s="34"/>
      <c r="AB4" s="34"/>
      <c r="AC4" s="34"/>
      <c r="AD4" s="34"/>
      <c r="AE4" s="34"/>
      <c r="AF4" s="85"/>
    </row>
    <row r="5" s="3" customFormat="1" ht="62" customHeight="1" spans="1:32">
      <c r="A5" s="34"/>
      <c r="B5" s="34"/>
      <c r="C5" s="34"/>
      <c r="D5" s="34"/>
      <c r="E5" s="34"/>
      <c r="F5" s="34"/>
      <c r="G5" s="34"/>
      <c r="H5" s="34"/>
      <c r="I5" s="34"/>
      <c r="J5" s="89"/>
      <c r="K5" s="73" t="s">
        <v>22</v>
      </c>
      <c r="L5" s="71" t="s">
        <v>23</v>
      </c>
      <c r="M5" s="74"/>
      <c r="N5" s="73" t="s">
        <v>24</v>
      </c>
      <c r="O5" s="73" t="s">
        <v>25</v>
      </c>
      <c r="P5" s="26" t="s">
        <v>26</v>
      </c>
      <c r="Q5" s="26" t="s">
        <v>27</v>
      </c>
      <c r="R5" s="26" t="s">
        <v>28</v>
      </c>
      <c r="S5" s="26"/>
      <c r="T5" s="26"/>
      <c r="U5" s="78"/>
      <c r="V5" s="26"/>
      <c r="W5" s="79"/>
      <c r="X5" s="34"/>
      <c r="Y5" s="34"/>
      <c r="Z5" s="34"/>
      <c r="AA5" s="34"/>
      <c r="AB5" s="34"/>
      <c r="AC5" s="34"/>
      <c r="AD5" s="34"/>
      <c r="AE5" s="34"/>
      <c r="AF5" s="85"/>
    </row>
    <row r="6" s="3" customFormat="1" ht="62" customHeight="1" spans="1:32">
      <c r="A6" s="35"/>
      <c r="B6" s="35"/>
      <c r="C6" s="35"/>
      <c r="D6" s="35"/>
      <c r="E6" s="35"/>
      <c r="F6" s="35"/>
      <c r="G6" s="35"/>
      <c r="H6" s="35"/>
      <c r="I6" s="35"/>
      <c r="J6" s="75"/>
      <c r="K6" s="75"/>
      <c r="L6" s="26" t="s">
        <v>29</v>
      </c>
      <c r="M6" s="26" t="s">
        <v>30</v>
      </c>
      <c r="N6" s="75"/>
      <c r="O6" s="75"/>
      <c r="P6" s="26"/>
      <c r="Q6" s="26"/>
      <c r="R6" s="26"/>
      <c r="S6" s="26"/>
      <c r="T6" s="26"/>
      <c r="U6" s="78"/>
      <c r="V6" s="26"/>
      <c r="W6" s="80"/>
      <c r="X6" s="35"/>
      <c r="Y6" s="35"/>
      <c r="Z6" s="35"/>
      <c r="AA6" s="35"/>
      <c r="AB6" s="35"/>
      <c r="AC6" s="35"/>
      <c r="AD6" s="35"/>
      <c r="AE6" s="35"/>
      <c r="AF6" s="86"/>
    </row>
    <row r="7" s="4" customFormat="1" ht="25" customHeight="1" spans="1:261">
      <c r="A7" s="12" t="s">
        <v>31</v>
      </c>
      <c r="B7" s="13"/>
      <c r="C7" s="13"/>
      <c r="D7" s="13"/>
      <c r="E7" s="13"/>
      <c r="F7" s="13"/>
      <c r="G7" s="13"/>
      <c r="H7" s="13"/>
      <c r="I7" s="14"/>
      <c r="J7" s="27">
        <f t="shared" ref="J7:W7" si="0">J8+J50+J54+J72+J76+J78+J80</f>
        <v>66821.365</v>
      </c>
      <c r="K7" s="27">
        <f t="shared" si="0"/>
        <v>66821.365</v>
      </c>
      <c r="L7" s="27">
        <f t="shared" si="0"/>
        <v>50756.365</v>
      </c>
      <c r="M7" s="27">
        <f t="shared" si="0"/>
        <v>10818</v>
      </c>
      <c r="N7" s="27">
        <f t="shared" si="0"/>
        <v>3697</v>
      </c>
      <c r="O7" s="27">
        <f t="shared" si="0"/>
        <v>1550</v>
      </c>
      <c r="P7" s="27">
        <f t="shared" si="0"/>
        <v>0</v>
      </c>
      <c r="Q7" s="27">
        <f t="shared" si="0"/>
        <v>0</v>
      </c>
      <c r="R7" s="27">
        <f t="shared" si="0"/>
        <v>0</v>
      </c>
      <c r="S7" s="27">
        <f t="shared" si="0"/>
        <v>0</v>
      </c>
      <c r="T7" s="27">
        <f t="shared" si="0"/>
        <v>0</v>
      </c>
      <c r="U7" s="27">
        <f t="shared" si="0"/>
        <v>0</v>
      </c>
      <c r="V7" s="27">
        <f t="shared" si="0"/>
        <v>57237.865</v>
      </c>
      <c r="W7" s="27">
        <f t="shared" si="0"/>
        <v>40352</v>
      </c>
      <c r="X7" s="36"/>
      <c r="Y7" s="37"/>
      <c r="Z7" s="38"/>
      <c r="AA7" s="41"/>
      <c r="AB7" s="41"/>
      <c r="AC7" s="13"/>
      <c r="AD7" s="38"/>
      <c r="AE7" s="38"/>
      <c r="AF7" s="87"/>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row>
    <row r="8" s="5" customFormat="1" ht="25" customHeight="1" spans="1:261">
      <c r="A8" s="15" t="s">
        <v>32</v>
      </c>
      <c r="B8" s="16"/>
      <c r="C8" s="17" t="s">
        <v>33</v>
      </c>
      <c r="D8" s="18"/>
      <c r="E8" s="19"/>
      <c r="F8" s="13"/>
      <c r="G8" s="13"/>
      <c r="H8" s="13"/>
      <c r="I8" s="14"/>
      <c r="J8" s="27">
        <f t="shared" ref="J8:W8" si="1">SUM(J9:J49)</f>
        <v>44484.865</v>
      </c>
      <c r="K8" s="27">
        <f t="shared" si="1"/>
        <v>44484.865</v>
      </c>
      <c r="L8" s="27">
        <f t="shared" si="1"/>
        <v>32366.865</v>
      </c>
      <c r="M8" s="27">
        <f t="shared" si="1"/>
        <v>10618</v>
      </c>
      <c r="N8" s="27">
        <f t="shared" si="1"/>
        <v>0</v>
      </c>
      <c r="O8" s="27">
        <f t="shared" si="1"/>
        <v>1500</v>
      </c>
      <c r="P8" s="27">
        <f t="shared" si="1"/>
        <v>0</v>
      </c>
      <c r="Q8" s="27">
        <f t="shared" si="1"/>
        <v>0</v>
      </c>
      <c r="R8" s="27">
        <f t="shared" si="1"/>
        <v>0</v>
      </c>
      <c r="S8" s="27">
        <f t="shared" si="1"/>
        <v>0</v>
      </c>
      <c r="T8" s="27">
        <f t="shared" si="1"/>
        <v>0</v>
      </c>
      <c r="U8" s="27">
        <f t="shared" si="1"/>
        <v>0</v>
      </c>
      <c r="V8" s="27">
        <f t="shared" si="1"/>
        <v>37484.865</v>
      </c>
      <c r="W8" s="27">
        <f t="shared" si="1"/>
        <v>28639</v>
      </c>
      <c r="X8" s="36"/>
      <c r="Y8" s="37"/>
      <c r="Z8" s="38"/>
      <c r="AA8" s="41"/>
      <c r="AB8" s="41"/>
      <c r="AC8" s="13"/>
      <c r="AD8" s="38"/>
      <c r="AE8" s="38"/>
      <c r="AF8" s="87">
        <f>J8/J7</f>
        <v>0.665728169426051</v>
      </c>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row>
    <row r="9" s="1" customFormat="1" ht="84" customHeight="1" spans="1:32">
      <c r="A9" s="20">
        <v>1</v>
      </c>
      <c r="B9" s="20" t="s">
        <v>34</v>
      </c>
      <c r="C9" s="20" t="s">
        <v>35</v>
      </c>
      <c r="D9" s="20" t="s">
        <v>33</v>
      </c>
      <c r="E9" s="20" t="s">
        <v>36</v>
      </c>
      <c r="F9" s="20" t="s">
        <v>37</v>
      </c>
      <c r="G9" s="20" t="s">
        <v>38</v>
      </c>
      <c r="H9" s="20" t="s">
        <v>39</v>
      </c>
      <c r="I9" s="21" t="s">
        <v>40</v>
      </c>
      <c r="J9" s="28">
        <f t="shared" ref="J9:J49" si="2">K9</f>
        <v>2000</v>
      </c>
      <c r="K9" s="28">
        <f t="shared" ref="K9:K49" si="3">L9+M9+N9+O9</f>
        <v>2000</v>
      </c>
      <c r="L9" s="28">
        <v>2000</v>
      </c>
      <c r="M9" s="28"/>
      <c r="N9" s="28"/>
      <c r="O9" s="28"/>
      <c r="P9" s="28"/>
      <c r="Q9" s="28"/>
      <c r="R9" s="28"/>
      <c r="S9" s="28"/>
      <c r="T9" s="28"/>
      <c r="U9" s="28"/>
      <c r="V9" s="28">
        <v>2000</v>
      </c>
      <c r="W9" s="28">
        <v>1000</v>
      </c>
      <c r="X9" s="21" t="s">
        <v>440</v>
      </c>
      <c r="Y9" s="20" t="s">
        <v>421</v>
      </c>
      <c r="Z9" s="20">
        <v>20000</v>
      </c>
      <c r="AA9" s="21" t="s">
        <v>41</v>
      </c>
      <c r="AB9" s="21" t="s">
        <v>441</v>
      </c>
      <c r="AC9" s="20" t="s">
        <v>442</v>
      </c>
      <c r="AD9" s="20" t="s">
        <v>42</v>
      </c>
      <c r="AE9" s="20" t="s">
        <v>43</v>
      </c>
      <c r="AF9" s="88"/>
    </row>
    <row r="10" s="1" customFormat="1" ht="84" customHeight="1" spans="1:32">
      <c r="A10" s="20">
        <v>2</v>
      </c>
      <c r="B10" s="20" t="s">
        <v>44</v>
      </c>
      <c r="C10" s="20" t="s">
        <v>45</v>
      </c>
      <c r="D10" s="20" t="s">
        <v>33</v>
      </c>
      <c r="E10" s="20" t="s">
        <v>36</v>
      </c>
      <c r="F10" s="20" t="s">
        <v>37</v>
      </c>
      <c r="G10" s="20" t="s">
        <v>46</v>
      </c>
      <c r="H10" s="20" t="s">
        <v>39</v>
      </c>
      <c r="I10" s="22" t="s">
        <v>47</v>
      </c>
      <c r="J10" s="28">
        <f t="shared" si="2"/>
        <v>1000</v>
      </c>
      <c r="K10" s="28">
        <f t="shared" si="3"/>
        <v>1000</v>
      </c>
      <c r="L10" s="28">
        <v>1000</v>
      </c>
      <c r="M10" s="28"/>
      <c r="N10" s="28"/>
      <c r="O10" s="28"/>
      <c r="P10" s="28"/>
      <c r="Q10" s="28"/>
      <c r="R10" s="28"/>
      <c r="S10" s="28"/>
      <c r="T10" s="28"/>
      <c r="U10" s="28"/>
      <c r="V10" s="28">
        <v>1000</v>
      </c>
      <c r="W10" s="28">
        <v>500</v>
      </c>
      <c r="X10" s="21" t="s">
        <v>443</v>
      </c>
      <c r="Y10" s="20" t="s">
        <v>421</v>
      </c>
      <c r="Z10" s="20">
        <v>12000</v>
      </c>
      <c r="AA10" s="21" t="s">
        <v>48</v>
      </c>
      <c r="AB10" s="21" t="s">
        <v>444</v>
      </c>
      <c r="AC10" s="20" t="s">
        <v>442</v>
      </c>
      <c r="AD10" s="20" t="s">
        <v>42</v>
      </c>
      <c r="AE10" s="20" t="s">
        <v>43</v>
      </c>
      <c r="AF10" s="88"/>
    </row>
    <row r="11" s="1" customFormat="1" ht="84" customHeight="1" spans="1:32">
      <c r="A11" s="20">
        <v>3</v>
      </c>
      <c r="B11" s="20" t="s">
        <v>49</v>
      </c>
      <c r="C11" s="20" t="s">
        <v>50</v>
      </c>
      <c r="D11" s="20" t="s">
        <v>33</v>
      </c>
      <c r="E11" s="20" t="s">
        <v>36</v>
      </c>
      <c r="F11" s="20" t="s">
        <v>37</v>
      </c>
      <c r="G11" s="20" t="s">
        <v>38</v>
      </c>
      <c r="H11" s="20" t="s">
        <v>39</v>
      </c>
      <c r="I11" s="21" t="s">
        <v>51</v>
      </c>
      <c r="J11" s="28">
        <f t="shared" si="2"/>
        <v>600</v>
      </c>
      <c r="K11" s="28">
        <f t="shared" si="3"/>
        <v>600</v>
      </c>
      <c r="L11" s="28">
        <v>600</v>
      </c>
      <c r="M11" s="28"/>
      <c r="N11" s="28"/>
      <c r="O11" s="28"/>
      <c r="P11" s="28"/>
      <c r="Q11" s="28"/>
      <c r="R11" s="28"/>
      <c r="S11" s="28"/>
      <c r="T11" s="28"/>
      <c r="U11" s="28"/>
      <c r="V11" s="28">
        <v>600</v>
      </c>
      <c r="W11" s="28">
        <v>300</v>
      </c>
      <c r="X11" s="21" t="s">
        <v>445</v>
      </c>
      <c r="Y11" s="20" t="s">
        <v>421</v>
      </c>
      <c r="Z11" s="20">
        <v>12000</v>
      </c>
      <c r="AA11" s="21" t="s">
        <v>52</v>
      </c>
      <c r="AB11" s="21" t="s">
        <v>446</v>
      </c>
      <c r="AC11" s="20" t="s">
        <v>447</v>
      </c>
      <c r="AD11" s="20" t="s">
        <v>42</v>
      </c>
      <c r="AE11" s="20" t="s">
        <v>43</v>
      </c>
      <c r="AF11" s="88"/>
    </row>
    <row r="12" s="1" customFormat="1" ht="84" customHeight="1" spans="1:32">
      <c r="A12" s="20">
        <v>4</v>
      </c>
      <c r="B12" s="20" t="s">
        <v>53</v>
      </c>
      <c r="C12" s="20" t="s">
        <v>54</v>
      </c>
      <c r="D12" s="20" t="s">
        <v>33</v>
      </c>
      <c r="E12" s="20" t="s">
        <v>55</v>
      </c>
      <c r="F12" s="20" t="s">
        <v>37</v>
      </c>
      <c r="G12" s="20" t="s">
        <v>56</v>
      </c>
      <c r="H12" s="20" t="s">
        <v>39</v>
      </c>
      <c r="I12" s="21" t="s">
        <v>57</v>
      </c>
      <c r="J12" s="28">
        <f t="shared" si="2"/>
        <v>5500</v>
      </c>
      <c r="K12" s="28">
        <f t="shared" si="3"/>
        <v>5500</v>
      </c>
      <c r="L12" s="28">
        <v>5500</v>
      </c>
      <c r="M12" s="28"/>
      <c r="N12" s="28"/>
      <c r="O12" s="28"/>
      <c r="P12" s="28"/>
      <c r="Q12" s="28"/>
      <c r="R12" s="28"/>
      <c r="S12" s="28"/>
      <c r="T12" s="28"/>
      <c r="U12" s="28"/>
      <c r="V12" s="28">
        <v>5500</v>
      </c>
      <c r="W12" s="28">
        <v>700</v>
      </c>
      <c r="X12" s="21" t="s">
        <v>448</v>
      </c>
      <c r="Y12" s="20" t="s">
        <v>421</v>
      </c>
      <c r="Z12" s="20">
        <v>15000</v>
      </c>
      <c r="AA12" s="21" t="s">
        <v>58</v>
      </c>
      <c r="AB12" s="21" t="s">
        <v>449</v>
      </c>
      <c r="AC12" s="20" t="s">
        <v>450</v>
      </c>
      <c r="AD12" s="20" t="s">
        <v>42</v>
      </c>
      <c r="AE12" s="20" t="s">
        <v>43</v>
      </c>
      <c r="AF12" s="88"/>
    </row>
    <row r="13" s="1" customFormat="1" ht="84" customHeight="1" spans="1:32">
      <c r="A13" s="20">
        <v>5</v>
      </c>
      <c r="B13" s="20" t="s">
        <v>59</v>
      </c>
      <c r="C13" s="20" t="s">
        <v>60</v>
      </c>
      <c r="D13" s="20" t="s">
        <v>33</v>
      </c>
      <c r="E13" s="20" t="s">
        <v>55</v>
      </c>
      <c r="F13" s="20" t="s">
        <v>37</v>
      </c>
      <c r="G13" s="20" t="s">
        <v>56</v>
      </c>
      <c r="H13" s="20" t="s">
        <v>39</v>
      </c>
      <c r="I13" s="21" t="s">
        <v>61</v>
      </c>
      <c r="J13" s="28">
        <f t="shared" si="2"/>
        <v>2000</v>
      </c>
      <c r="K13" s="28">
        <f t="shared" si="3"/>
        <v>2000</v>
      </c>
      <c r="L13" s="28">
        <v>2000</v>
      </c>
      <c r="M13" s="28"/>
      <c r="N13" s="28"/>
      <c r="O13" s="28"/>
      <c r="P13" s="28"/>
      <c r="Q13" s="28"/>
      <c r="R13" s="28"/>
      <c r="S13" s="28"/>
      <c r="T13" s="28"/>
      <c r="U13" s="28"/>
      <c r="V13" s="28">
        <v>2000</v>
      </c>
      <c r="W13" s="28">
        <v>1000</v>
      </c>
      <c r="X13" s="21" t="s">
        <v>451</v>
      </c>
      <c r="Y13" s="20" t="s">
        <v>421</v>
      </c>
      <c r="Z13" s="20">
        <v>40000</v>
      </c>
      <c r="AA13" s="21" t="s">
        <v>62</v>
      </c>
      <c r="AB13" s="21" t="s">
        <v>449</v>
      </c>
      <c r="AC13" s="20" t="s">
        <v>450</v>
      </c>
      <c r="AD13" s="20" t="s">
        <v>42</v>
      </c>
      <c r="AE13" s="20" t="s">
        <v>43</v>
      </c>
      <c r="AF13" s="88"/>
    </row>
    <row r="14" customFormat="1" ht="84" customHeight="1" spans="1:261">
      <c r="A14" s="20">
        <v>6</v>
      </c>
      <c r="B14" s="20" t="s">
        <v>63</v>
      </c>
      <c r="C14" s="20" t="s">
        <v>64</v>
      </c>
      <c r="D14" s="20" t="s">
        <v>33</v>
      </c>
      <c r="E14" s="20" t="s">
        <v>65</v>
      </c>
      <c r="F14" s="20" t="s">
        <v>37</v>
      </c>
      <c r="G14" s="20" t="s">
        <v>56</v>
      </c>
      <c r="H14" s="20" t="s">
        <v>39</v>
      </c>
      <c r="I14" s="21" t="s">
        <v>452</v>
      </c>
      <c r="J14" s="28">
        <f t="shared" si="2"/>
        <v>1500</v>
      </c>
      <c r="K14" s="28">
        <f t="shared" si="3"/>
        <v>1500</v>
      </c>
      <c r="L14" s="28">
        <v>1500</v>
      </c>
      <c r="M14" s="28"/>
      <c r="N14" s="28"/>
      <c r="O14" s="28"/>
      <c r="P14" s="28"/>
      <c r="Q14" s="28"/>
      <c r="R14" s="28"/>
      <c r="S14" s="28"/>
      <c r="T14" s="28"/>
      <c r="U14" s="28"/>
      <c r="V14" s="28">
        <v>1500</v>
      </c>
      <c r="W14" s="28">
        <v>800</v>
      </c>
      <c r="X14" s="21" t="s">
        <v>453</v>
      </c>
      <c r="Y14" s="20" t="s">
        <v>421</v>
      </c>
      <c r="Z14" s="39">
        <v>15000</v>
      </c>
      <c r="AA14" s="43" t="s">
        <v>67</v>
      </c>
      <c r="AB14" s="21" t="s">
        <v>454</v>
      </c>
      <c r="AC14" s="20" t="s">
        <v>447</v>
      </c>
      <c r="AD14" s="20" t="s">
        <v>42</v>
      </c>
      <c r="AE14" s="20" t="s">
        <v>43</v>
      </c>
      <c r="AF14" s="88"/>
      <c r="AG14" s="1">
        <v>3</v>
      </c>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row>
    <row r="15" s="1" customFormat="1" ht="246" customHeight="1" spans="1:33">
      <c r="A15" s="20">
        <v>7</v>
      </c>
      <c r="B15" s="20" t="s">
        <v>68</v>
      </c>
      <c r="C15" s="20" t="s">
        <v>69</v>
      </c>
      <c r="D15" s="20" t="s">
        <v>33</v>
      </c>
      <c r="E15" s="20" t="s">
        <v>36</v>
      </c>
      <c r="F15" s="20" t="s">
        <v>37</v>
      </c>
      <c r="G15" s="20" t="s">
        <v>70</v>
      </c>
      <c r="H15" s="20" t="s">
        <v>71</v>
      </c>
      <c r="I15" s="21" t="s">
        <v>72</v>
      </c>
      <c r="J15" s="28">
        <f t="shared" si="2"/>
        <v>690.405</v>
      </c>
      <c r="K15" s="28">
        <f t="shared" si="3"/>
        <v>690.405</v>
      </c>
      <c r="L15" s="28">
        <v>690.405</v>
      </c>
      <c r="M15" s="28"/>
      <c r="N15" s="28"/>
      <c r="O15" s="28"/>
      <c r="P15" s="28"/>
      <c r="Q15" s="28"/>
      <c r="R15" s="28"/>
      <c r="S15" s="28"/>
      <c r="T15" s="28"/>
      <c r="U15" s="28"/>
      <c r="V15" s="28">
        <v>690.405</v>
      </c>
      <c r="W15" s="28">
        <v>690.405</v>
      </c>
      <c r="X15" s="21" t="s">
        <v>455</v>
      </c>
      <c r="Y15" s="20" t="s">
        <v>421</v>
      </c>
      <c r="Z15" s="39">
        <v>78000</v>
      </c>
      <c r="AA15" s="21" t="s">
        <v>73</v>
      </c>
      <c r="AB15" s="21" t="s">
        <v>456</v>
      </c>
      <c r="AC15" s="20" t="s">
        <v>457</v>
      </c>
      <c r="AD15" s="20" t="s">
        <v>74</v>
      </c>
      <c r="AE15" s="40" t="s">
        <v>75</v>
      </c>
      <c r="AF15" s="88"/>
      <c r="AG15" s="1">
        <v>1</v>
      </c>
    </row>
    <row r="16" s="1" customFormat="1" ht="318" customHeight="1" spans="1:33">
      <c r="A16" s="20">
        <v>8</v>
      </c>
      <c r="B16" s="20" t="s">
        <v>76</v>
      </c>
      <c r="C16" s="20" t="s">
        <v>77</v>
      </c>
      <c r="D16" s="20" t="s">
        <v>33</v>
      </c>
      <c r="E16" s="20" t="s">
        <v>36</v>
      </c>
      <c r="F16" s="20" t="s">
        <v>37</v>
      </c>
      <c r="G16" s="20" t="s">
        <v>70</v>
      </c>
      <c r="H16" s="20" t="s">
        <v>78</v>
      </c>
      <c r="I16" s="21" t="s">
        <v>79</v>
      </c>
      <c r="J16" s="28">
        <f t="shared" si="2"/>
        <v>1925.46</v>
      </c>
      <c r="K16" s="28">
        <f t="shared" si="3"/>
        <v>1925.46</v>
      </c>
      <c r="L16" s="28">
        <v>1925.46</v>
      </c>
      <c r="M16" s="28"/>
      <c r="N16" s="28"/>
      <c r="O16" s="28"/>
      <c r="P16" s="28"/>
      <c r="Q16" s="28"/>
      <c r="R16" s="28"/>
      <c r="S16" s="28"/>
      <c r="T16" s="28"/>
      <c r="U16" s="28"/>
      <c r="V16" s="28">
        <v>1925.46</v>
      </c>
      <c r="W16" s="28">
        <v>1925.46</v>
      </c>
      <c r="X16" s="21" t="s">
        <v>458</v>
      </c>
      <c r="Y16" s="20" t="s">
        <v>421</v>
      </c>
      <c r="Z16" s="39">
        <v>80000</v>
      </c>
      <c r="AA16" s="21" t="s">
        <v>80</v>
      </c>
      <c r="AB16" s="21" t="s">
        <v>459</v>
      </c>
      <c r="AC16" s="20" t="s">
        <v>457</v>
      </c>
      <c r="AD16" s="20" t="s">
        <v>74</v>
      </c>
      <c r="AE16" s="40" t="s">
        <v>75</v>
      </c>
      <c r="AF16" s="88"/>
      <c r="AG16" s="1">
        <v>1</v>
      </c>
    </row>
    <row r="17" customFormat="1" ht="81" customHeight="1" spans="1:261">
      <c r="A17" s="20">
        <v>9</v>
      </c>
      <c r="B17" s="20" t="s">
        <v>81</v>
      </c>
      <c r="C17" s="20" t="s">
        <v>82</v>
      </c>
      <c r="D17" s="20" t="s">
        <v>33</v>
      </c>
      <c r="E17" s="20" t="s">
        <v>83</v>
      </c>
      <c r="F17" s="20" t="s">
        <v>37</v>
      </c>
      <c r="G17" s="20" t="s">
        <v>84</v>
      </c>
      <c r="H17" s="20" t="s">
        <v>85</v>
      </c>
      <c r="I17" s="21" t="s">
        <v>86</v>
      </c>
      <c r="J17" s="28">
        <f t="shared" si="2"/>
        <v>1500</v>
      </c>
      <c r="K17" s="28">
        <f t="shared" si="3"/>
        <v>1500</v>
      </c>
      <c r="L17" s="28">
        <v>1500</v>
      </c>
      <c r="M17" s="28"/>
      <c r="N17" s="28"/>
      <c r="O17" s="28"/>
      <c r="P17" s="28"/>
      <c r="Q17" s="28"/>
      <c r="R17" s="28"/>
      <c r="S17" s="28"/>
      <c r="T17" s="28"/>
      <c r="U17" s="28"/>
      <c r="V17" s="28">
        <v>1500</v>
      </c>
      <c r="W17" s="28">
        <v>1500</v>
      </c>
      <c r="X17" s="21" t="s">
        <v>460</v>
      </c>
      <c r="Y17" s="20" t="s">
        <v>421</v>
      </c>
      <c r="Z17" s="39">
        <v>15431</v>
      </c>
      <c r="AA17" s="21" t="s">
        <v>87</v>
      </c>
      <c r="AB17" s="21" t="s">
        <v>460</v>
      </c>
      <c r="AC17" s="20" t="s">
        <v>461</v>
      </c>
      <c r="AD17" s="20" t="s">
        <v>88</v>
      </c>
      <c r="AE17" s="40" t="s">
        <v>89</v>
      </c>
      <c r="AF17" s="88"/>
      <c r="AG17" s="1">
        <v>1</v>
      </c>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row>
    <row r="18" customFormat="1" ht="81" customHeight="1" spans="1:261">
      <c r="A18" s="20">
        <v>10</v>
      </c>
      <c r="B18" s="20" t="s">
        <v>90</v>
      </c>
      <c r="C18" s="20" t="s">
        <v>91</v>
      </c>
      <c r="D18" s="20" t="s">
        <v>33</v>
      </c>
      <c r="E18" s="20" t="s">
        <v>83</v>
      </c>
      <c r="F18" s="20" t="s">
        <v>37</v>
      </c>
      <c r="G18" s="20" t="s">
        <v>84</v>
      </c>
      <c r="H18" s="20" t="s">
        <v>92</v>
      </c>
      <c r="I18" s="21" t="s">
        <v>93</v>
      </c>
      <c r="J18" s="28">
        <f t="shared" si="2"/>
        <v>515</v>
      </c>
      <c r="K18" s="28">
        <f t="shared" si="3"/>
        <v>515</v>
      </c>
      <c r="L18" s="28">
        <v>515</v>
      </c>
      <c r="M18" s="28"/>
      <c r="N18" s="28"/>
      <c r="O18" s="28"/>
      <c r="P18" s="28"/>
      <c r="Q18" s="28"/>
      <c r="R18" s="28"/>
      <c r="S18" s="28"/>
      <c r="T18" s="28"/>
      <c r="U18" s="28"/>
      <c r="V18" s="28">
        <v>515</v>
      </c>
      <c r="W18" s="28">
        <v>515</v>
      </c>
      <c r="X18" s="21" t="s">
        <v>460</v>
      </c>
      <c r="Y18" s="20" t="s">
        <v>421</v>
      </c>
      <c r="Z18" s="39">
        <v>9546</v>
      </c>
      <c r="AA18" s="21" t="s">
        <v>87</v>
      </c>
      <c r="AB18" s="21" t="s">
        <v>460</v>
      </c>
      <c r="AC18" s="20" t="s">
        <v>461</v>
      </c>
      <c r="AD18" s="20" t="s">
        <v>94</v>
      </c>
      <c r="AE18" s="40" t="s">
        <v>95</v>
      </c>
      <c r="AF18" s="88"/>
      <c r="AG18" s="1">
        <v>1</v>
      </c>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row>
    <row r="19" customFormat="1" ht="89" customHeight="1" spans="1:261">
      <c r="A19" s="20">
        <v>11</v>
      </c>
      <c r="B19" s="20" t="s">
        <v>96</v>
      </c>
      <c r="C19" s="20" t="s">
        <v>97</v>
      </c>
      <c r="D19" s="20" t="s">
        <v>33</v>
      </c>
      <c r="E19" s="20" t="s">
        <v>83</v>
      </c>
      <c r="F19" s="20" t="s">
        <v>37</v>
      </c>
      <c r="G19" s="20" t="s">
        <v>84</v>
      </c>
      <c r="H19" s="20" t="s">
        <v>98</v>
      </c>
      <c r="I19" s="21" t="s">
        <v>99</v>
      </c>
      <c r="J19" s="28">
        <f t="shared" si="2"/>
        <v>2936</v>
      </c>
      <c r="K19" s="28">
        <f t="shared" si="3"/>
        <v>2936</v>
      </c>
      <c r="L19" s="28">
        <v>2936</v>
      </c>
      <c r="M19" s="28"/>
      <c r="N19" s="28"/>
      <c r="O19" s="28"/>
      <c r="P19" s="28"/>
      <c r="Q19" s="28"/>
      <c r="R19" s="28"/>
      <c r="S19" s="28"/>
      <c r="T19" s="28"/>
      <c r="U19" s="28"/>
      <c r="V19" s="28">
        <v>2936</v>
      </c>
      <c r="W19" s="28">
        <v>2531.135</v>
      </c>
      <c r="X19" s="21" t="s">
        <v>460</v>
      </c>
      <c r="Y19" s="20" t="s">
        <v>421</v>
      </c>
      <c r="Z19" s="39">
        <v>18464</v>
      </c>
      <c r="AA19" s="21" t="s">
        <v>87</v>
      </c>
      <c r="AB19" s="21" t="s">
        <v>460</v>
      </c>
      <c r="AC19" s="20" t="s">
        <v>462</v>
      </c>
      <c r="AD19" s="20" t="s">
        <v>100</v>
      </c>
      <c r="AE19" s="40" t="s">
        <v>101</v>
      </c>
      <c r="AF19" s="88"/>
      <c r="AG19" s="1">
        <v>1</v>
      </c>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row>
    <row r="20" customFormat="1" ht="81" customHeight="1" spans="1:261">
      <c r="A20" s="20">
        <v>12</v>
      </c>
      <c r="B20" s="20" t="s">
        <v>102</v>
      </c>
      <c r="C20" s="20" t="s">
        <v>103</v>
      </c>
      <c r="D20" s="20" t="s">
        <v>33</v>
      </c>
      <c r="E20" s="20" t="s">
        <v>83</v>
      </c>
      <c r="F20" s="20" t="s">
        <v>37</v>
      </c>
      <c r="G20" s="20" t="s">
        <v>84</v>
      </c>
      <c r="H20" s="20" t="s">
        <v>104</v>
      </c>
      <c r="I20" s="21" t="s">
        <v>105</v>
      </c>
      <c r="J20" s="28">
        <f t="shared" si="2"/>
        <v>970</v>
      </c>
      <c r="K20" s="28">
        <f t="shared" si="3"/>
        <v>970</v>
      </c>
      <c r="L20" s="28">
        <v>970</v>
      </c>
      <c r="M20" s="28"/>
      <c r="N20" s="28"/>
      <c r="O20" s="28"/>
      <c r="P20" s="28"/>
      <c r="Q20" s="28"/>
      <c r="R20" s="28"/>
      <c r="S20" s="28"/>
      <c r="T20" s="28"/>
      <c r="U20" s="28"/>
      <c r="V20" s="28">
        <v>970</v>
      </c>
      <c r="W20" s="28">
        <v>970</v>
      </c>
      <c r="X20" s="21" t="s">
        <v>460</v>
      </c>
      <c r="Y20" s="20" t="s">
        <v>421</v>
      </c>
      <c r="Z20" s="39">
        <v>18841</v>
      </c>
      <c r="AA20" s="21" t="s">
        <v>87</v>
      </c>
      <c r="AB20" s="21" t="s">
        <v>460</v>
      </c>
      <c r="AC20" s="20" t="s">
        <v>463</v>
      </c>
      <c r="AD20" s="20" t="s">
        <v>106</v>
      </c>
      <c r="AE20" s="40" t="s">
        <v>107</v>
      </c>
      <c r="AF20" s="88"/>
      <c r="AG20" s="1">
        <v>1</v>
      </c>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row>
    <row r="21" customFormat="1" ht="97" customHeight="1" spans="1:261">
      <c r="A21" s="20">
        <v>13</v>
      </c>
      <c r="B21" s="20" t="s">
        <v>108</v>
      </c>
      <c r="C21" s="20" t="s">
        <v>109</v>
      </c>
      <c r="D21" s="20" t="s">
        <v>33</v>
      </c>
      <c r="E21" s="20" t="s">
        <v>83</v>
      </c>
      <c r="F21" s="20" t="s">
        <v>37</v>
      </c>
      <c r="G21" s="20" t="s">
        <v>84</v>
      </c>
      <c r="H21" s="20" t="s">
        <v>110</v>
      </c>
      <c r="I21" s="21" t="s">
        <v>111</v>
      </c>
      <c r="J21" s="28">
        <f t="shared" si="2"/>
        <v>1442</v>
      </c>
      <c r="K21" s="28">
        <f t="shared" si="3"/>
        <v>1442</v>
      </c>
      <c r="L21" s="28"/>
      <c r="M21" s="28">
        <v>1442</v>
      </c>
      <c r="N21" s="28"/>
      <c r="O21" s="28"/>
      <c r="P21" s="28"/>
      <c r="Q21" s="28"/>
      <c r="R21" s="28"/>
      <c r="S21" s="28"/>
      <c r="T21" s="28"/>
      <c r="U21" s="28"/>
      <c r="V21" s="28">
        <v>1442</v>
      </c>
      <c r="W21" s="28">
        <v>1442</v>
      </c>
      <c r="X21" s="21" t="s">
        <v>460</v>
      </c>
      <c r="Y21" s="20" t="s">
        <v>421</v>
      </c>
      <c r="Z21" s="39">
        <v>4346</v>
      </c>
      <c r="AA21" s="21" t="s">
        <v>87</v>
      </c>
      <c r="AB21" s="21" t="s">
        <v>460</v>
      </c>
      <c r="AC21" s="20" t="s">
        <v>464</v>
      </c>
      <c r="AD21" s="20" t="s">
        <v>112</v>
      </c>
      <c r="AE21" s="40" t="s">
        <v>113</v>
      </c>
      <c r="AF21" s="88"/>
      <c r="AG21" s="1">
        <v>1</v>
      </c>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row>
    <row r="22" customFormat="1" ht="81" customHeight="1" spans="1:261">
      <c r="A22" s="20">
        <v>14</v>
      </c>
      <c r="B22" s="20" t="s">
        <v>114</v>
      </c>
      <c r="C22" s="20" t="s">
        <v>115</v>
      </c>
      <c r="D22" s="20" t="s">
        <v>33</v>
      </c>
      <c r="E22" s="20" t="s">
        <v>83</v>
      </c>
      <c r="F22" s="20" t="s">
        <v>37</v>
      </c>
      <c r="G22" s="20" t="s">
        <v>84</v>
      </c>
      <c r="H22" s="20" t="s">
        <v>116</v>
      </c>
      <c r="I22" s="21" t="s">
        <v>117</v>
      </c>
      <c r="J22" s="28">
        <f t="shared" si="2"/>
        <v>2000</v>
      </c>
      <c r="K22" s="28">
        <f t="shared" si="3"/>
        <v>2000</v>
      </c>
      <c r="L22" s="28"/>
      <c r="M22" s="28">
        <v>2000</v>
      </c>
      <c r="N22" s="28"/>
      <c r="O22" s="28"/>
      <c r="P22" s="28"/>
      <c r="Q22" s="28"/>
      <c r="R22" s="28"/>
      <c r="S22" s="28"/>
      <c r="T22" s="28"/>
      <c r="U22" s="28"/>
      <c r="V22" s="28">
        <v>2000</v>
      </c>
      <c r="W22" s="28">
        <v>2000</v>
      </c>
      <c r="X22" s="21" t="s">
        <v>460</v>
      </c>
      <c r="Y22" s="20" t="s">
        <v>421</v>
      </c>
      <c r="Z22" s="39">
        <v>17445</v>
      </c>
      <c r="AA22" s="21" t="s">
        <v>87</v>
      </c>
      <c r="AB22" s="21" t="s">
        <v>460</v>
      </c>
      <c r="AC22" s="20" t="s">
        <v>465</v>
      </c>
      <c r="AD22" s="20" t="s">
        <v>118</v>
      </c>
      <c r="AE22" s="40" t="s">
        <v>119</v>
      </c>
      <c r="AF22" s="88"/>
      <c r="AG22" s="1">
        <v>1</v>
      </c>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row>
    <row r="23" customFormat="1" ht="81" customHeight="1" spans="1:261">
      <c r="A23" s="20">
        <v>15</v>
      </c>
      <c r="B23" s="20" t="s">
        <v>120</v>
      </c>
      <c r="C23" s="20" t="s">
        <v>121</v>
      </c>
      <c r="D23" s="20" t="s">
        <v>33</v>
      </c>
      <c r="E23" s="20" t="s">
        <v>83</v>
      </c>
      <c r="F23" s="20" t="s">
        <v>37</v>
      </c>
      <c r="G23" s="20" t="s">
        <v>84</v>
      </c>
      <c r="H23" s="20" t="s">
        <v>122</v>
      </c>
      <c r="I23" s="21" t="s">
        <v>123</v>
      </c>
      <c r="J23" s="28">
        <f t="shared" si="2"/>
        <v>350</v>
      </c>
      <c r="K23" s="28">
        <f t="shared" si="3"/>
        <v>350</v>
      </c>
      <c r="L23" s="28">
        <v>350</v>
      </c>
      <c r="M23" s="28"/>
      <c r="N23" s="28"/>
      <c r="O23" s="28"/>
      <c r="P23" s="28"/>
      <c r="Q23" s="28"/>
      <c r="R23" s="28"/>
      <c r="S23" s="28"/>
      <c r="T23" s="28"/>
      <c r="U23" s="28"/>
      <c r="V23" s="28">
        <v>350</v>
      </c>
      <c r="W23" s="28">
        <v>350</v>
      </c>
      <c r="X23" s="21" t="s">
        <v>460</v>
      </c>
      <c r="Y23" s="20" t="s">
        <v>421</v>
      </c>
      <c r="Z23" s="39">
        <v>11013</v>
      </c>
      <c r="AA23" s="21" t="s">
        <v>87</v>
      </c>
      <c r="AB23" s="21" t="s">
        <v>460</v>
      </c>
      <c r="AC23" s="20" t="s">
        <v>466</v>
      </c>
      <c r="AD23" s="20" t="s">
        <v>124</v>
      </c>
      <c r="AE23" s="40" t="s">
        <v>125</v>
      </c>
      <c r="AF23" s="88"/>
      <c r="AG23" s="1">
        <v>1</v>
      </c>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row>
    <row r="24" customFormat="1" ht="81" customHeight="1" spans="1:261">
      <c r="A24" s="20">
        <v>16</v>
      </c>
      <c r="B24" s="20" t="s">
        <v>126</v>
      </c>
      <c r="C24" s="20" t="s">
        <v>127</v>
      </c>
      <c r="D24" s="20" t="s">
        <v>33</v>
      </c>
      <c r="E24" s="20" t="s">
        <v>83</v>
      </c>
      <c r="F24" s="20" t="s">
        <v>37</v>
      </c>
      <c r="G24" s="20" t="s">
        <v>84</v>
      </c>
      <c r="H24" s="20" t="s">
        <v>128</v>
      </c>
      <c r="I24" s="21" t="s">
        <v>129</v>
      </c>
      <c r="J24" s="28">
        <f t="shared" si="2"/>
        <v>1636</v>
      </c>
      <c r="K24" s="28">
        <f t="shared" si="3"/>
        <v>1636</v>
      </c>
      <c r="L24" s="28"/>
      <c r="M24" s="28">
        <v>1636</v>
      </c>
      <c r="N24" s="28"/>
      <c r="O24" s="28"/>
      <c r="P24" s="28"/>
      <c r="Q24" s="28"/>
      <c r="R24" s="28"/>
      <c r="S24" s="28"/>
      <c r="T24" s="28"/>
      <c r="U24" s="28"/>
      <c r="V24" s="28">
        <v>1636</v>
      </c>
      <c r="W24" s="28">
        <v>1636</v>
      </c>
      <c r="X24" s="21" t="s">
        <v>460</v>
      </c>
      <c r="Y24" s="20" t="s">
        <v>421</v>
      </c>
      <c r="Z24" s="39">
        <v>15462</v>
      </c>
      <c r="AA24" s="21" t="s">
        <v>87</v>
      </c>
      <c r="AB24" s="21" t="s">
        <v>460</v>
      </c>
      <c r="AC24" s="20" t="s">
        <v>467</v>
      </c>
      <c r="AD24" s="20" t="s">
        <v>130</v>
      </c>
      <c r="AE24" s="40" t="s">
        <v>131</v>
      </c>
      <c r="AF24" s="88"/>
      <c r="AG24" s="1">
        <v>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row>
    <row r="25" customFormat="1" ht="120" customHeight="1" spans="1:261">
      <c r="A25" s="20">
        <v>17</v>
      </c>
      <c r="B25" s="20" t="s">
        <v>132</v>
      </c>
      <c r="C25" s="20" t="s">
        <v>233</v>
      </c>
      <c r="D25" s="20" t="s">
        <v>33</v>
      </c>
      <c r="E25" s="20" t="s">
        <v>55</v>
      </c>
      <c r="F25" s="20" t="s">
        <v>134</v>
      </c>
      <c r="G25" s="20" t="s">
        <v>70</v>
      </c>
      <c r="H25" s="20" t="s">
        <v>234</v>
      </c>
      <c r="I25" s="21" t="s">
        <v>468</v>
      </c>
      <c r="J25" s="28">
        <f t="shared" si="2"/>
        <v>100</v>
      </c>
      <c r="K25" s="28">
        <f t="shared" si="3"/>
        <v>100</v>
      </c>
      <c r="L25" s="28">
        <v>100</v>
      </c>
      <c r="M25" s="28"/>
      <c r="N25" s="28"/>
      <c r="O25" s="28"/>
      <c r="P25" s="28"/>
      <c r="Q25" s="28"/>
      <c r="R25" s="28"/>
      <c r="S25" s="28"/>
      <c r="T25" s="28"/>
      <c r="U25" s="28"/>
      <c r="V25" s="28">
        <v>100</v>
      </c>
      <c r="W25" s="28">
        <v>100</v>
      </c>
      <c r="X25" s="21" t="s">
        <v>469</v>
      </c>
      <c r="Y25" s="20" t="s">
        <v>470</v>
      </c>
      <c r="Z25" s="39">
        <v>5</v>
      </c>
      <c r="AA25" s="21" t="s">
        <v>236</v>
      </c>
      <c r="AB25" s="21" t="s">
        <v>471</v>
      </c>
      <c r="AC25" s="20" t="s">
        <v>461</v>
      </c>
      <c r="AD25" s="20" t="s">
        <v>88</v>
      </c>
      <c r="AE25" s="40" t="s">
        <v>89</v>
      </c>
      <c r="AF25" s="88"/>
      <c r="AG25" s="1">
        <v>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row>
    <row r="26" customFormat="1" ht="117" customHeight="1" spans="1:261">
      <c r="A26" s="20">
        <v>18</v>
      </c>
      <c r="B26" s="20" t="s">
        <v>138</v>
      </c>
      <c r="C26" s="20" t="s">
        <v>133</v>
      </c>
      <c r="D26" s="20" t="s">
        <v>33</v>
      </c>
      <c r="E26" s="20" t="s">
        <v>55</v>
      </c>
      <c r="F26" s="20" t="s">
        <v>134</v>
      </c>
      <c r="G26" s="20" t="s">
        <v>70</v>
      </c>
      <c r="H26" s="20" t="s">
        <v>135</v>
      </c>
      <c r="I26" s="21" t="s">
        <v>136</v>
      </c>
      <c r="J26" s="28">
        <f t="shared" si="2"/>
        <v>180</v>
      </c>
      <c r="K26" s="28">
        <f t="shared" si="3"/>
        <v>180</v>
      </c>
      <c r="L26" s="28">
        <v>180</v>
      </c>
      <c r="M26" s="28"/>
      <c r="N26" s="28"/>
      <c r="O26" s="28"/>
      <c r="P26" s="28"/>
      <c r="Q26" s="28"/>
      <c r="R26" s="28"/>
      <c r="S26" s="28"/>
      <c r="T26" s="28"/>
      <c r="U26" s="28"/>
      <c r="V26" s="28">
        <v>180</v>
      </c>
      <c r="W26" s="28">
        <v>180</v>
      </c>
      <c r="X26" s="21" t="s">
        <v>472</v>
      </c>
      <c r="Y26" s="20" t="s">
        <v>470</v>
      </c>
      <c r="Z26" s="39">
        <v>6</v>
      </c>
      <c r="AA26" s="21" t="s">
        <v>137</v>
      </c>
      <c r="AB26" s="21" t="s">
        <v>473</v>
      </c>
      <c r="AC26" s="20" t="s">
        <v>461</v>
      </c>
      <c r="AD26" s="20" t="s">
        <v>88</v>
      </c>
      <c r="AE26" s="40" t="s">
        <v>89</v>
      </c>
      <c r="AF26" s="88"/>
      <c r="AG26" s="1">
        <v>2</v>
      </c>
      <c r="AH26" s="1">
        <v>2</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row>
    <row r="27" customFormat="1" ht="118" customHeight="1" spans="1:261">
      <c r="A27" s="20">
        <v>19</v>
      </c>
      <c r="B27" s="20" t="s">
        <v>145</v>
      </c>
      <c r="C27" s="20" t="s">
        <v>139</v>
      </c>
      <c r="D27" s="20" t="s">
        <v>33</v>
      </c>
      <c r="E27" s="20" t="s">
        <v>140</v>
      </c>
      <c r="F27" s="20" t="s">
        <v>134</v>
      </c>
      <c r="G27" s="20" t="s">
        <v>141</v>
      </c>
      <c r="H27" s="20" t="s">
        <v>142</v>
      </c>
      <c r="I27" s="21" t="s">
        <v>143</v>
      </c>
      <c r="J27" s="28">
        <f t="shared" si="2"/>
        <v>1300</v>
      </c>
      <c r="K27" s="28">
        <f t="shared" si="3"/>
        <v>1300</v>
      </c>
      <c r="L27" s="28">
        <v>1300</v>
      </c>
      <c r="M27" s="28"/>
      <c r="N27" s="28"/>
      <c r="O27" s="28"/>
      <c r="P27" s="28"/>
      <c r="Q27" s="28"/>
      <c r="R27" s="28"/>
      <c r="S27" s="28"/>
      <c r="T27" s="28"/>
      <c r="U27" s="28"/>
      <c r="V27" s="28">
        <v>1300</v>
      </c>
      <c r="W27" s="28">
        <v>1300</v>
      </c>
      <c r="X27" s="21" t="s">
        <v>474</v>
      </c>
      <c r="Y27" s="20" t="s">
        <v>475</v>
      </c>
      <c r="Z27" s="39">
        <v>200</v>
      </c>
      <c r="AA27" s="21" t="s">
        <v>144</v>
      </c>
      <c r="AB27" s="21" t="s">
        <v>476</v>
      </c>
      <c r="AC27" s="20" t="s">
        <v>461</v>
      </c>
      <c r="AD27" s="20" t="s">
        <v>94</v>
      </c>
      <c r="AE27" s="40" t="s">
        <v>95</v>
      </c>
      <c r="AF27" s="88"/>
      <c r="AG27" s="44">
        <v>2</v>
      </c>
      <c r="AH27" s="1">
        <v>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row>
    <row r="28" customFormat="1" ht="101" customHeight="1" spans="1:261">
      <c r="A28" s="20">
        <v>20</v>
      </c>
      <c r="B28" s="20" t="s">
        <v>150</v>
      </c>
      <c r="C28" s="20" t="s">
        <v>146</v>
      </c>
      <c r="D28" s="20" t="s">
        <v>33</v>
      </c>
      <c r="E28" s="20" t="s">
        <v>147</v>
      </c>
      <c r="F28" s="20" t="s">
        <v>134</v>
      </c>
      <c r="G28" s="20" t="s">
        <v>141</v>
      </c>
      <c r="H28" s="20" t="s">
        <v>142</v>
      </c>
      <c r="I28" s="21" t="s">
        <v>477</v>
      </c>
      <c r="J28" s="28">
        <f t="shared" si="2"/>
        <v>500</v>
      </c>
      <c r="K28" s="28">
        <f t="shared" si="3"/>
        <v>500</v>
      </c>
      <c r="L28" s="28">
        <v>500</v>
      </c>
      <c r="M28" s="28"/>
      <c r="N28" s="28"/>
      <c r="O28" s="28"/>
      <c r="P28" s="28"/>
      <c r="Q28" s="28"/>
      <c r="R28" s="28"/>
      <c r="S28" s="28"/>
      <c r="T28" s="28"/>
      <c r="U28" s="28"/>
      <c r="V28" s="28">
        <v>500</v>
      </c>
      <c r="W28" s="28">
        <v>500</v>
      </c>
      <c r="X28" s="21" t="s">
        <v>478</v>
      </c>
      <c r="Y28" s="20" t="s">
        <v>470</v>
      </c>
      <c r="Z28" s="39">
        <v>100</v>
      </c>
      <c r="AA28" s="21" t="s">
        <v>149</v>
      </c>
      <c r="AB28" s="21" t="s">
        <v>479</v>
      </c>
      <c r="AC28" s="20" t="s">
        <v>450</v>
      </c>
      <c r="AD28" s="20" t="s">
        <v>94</v>
      </c>
      <c r="AE28" s="40" t="s">
        <v>95</v>
      </c>
      <c r="AF28" s="88"/>
      <c r="AG28" s="44">
        <v>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row>
    <row r="29" customFormat="1" ht="112" customHeight="1" spans="1:261">
      <c r="A29" s="20">
        <v>21</v>
      </c>
      <c r="B29" s="20" t="s">
        <v>155</v>
      </c>
      <c r="C29" s="20" t="s">
        <v>151</v>
      </c>
      <c r="D29" s="20" t="s">
        <v>33</v>
      </c>
      <c r="E29" s="20" t="s">
        <v>140</v>
      </c>
      <c r="F29" s="20" t="s">
        <v>134</v>
      </c>
      <c r="G29" s="20" t="s">
        <v>70</v>
      </c>
      <c r="H29" s="20" t="s">
        <v>152</v>
      </c>
      <c r="I29" s="21" t="s">
        <v>480</v>
      </c>
      <c r="J29" s="28">
        <f t="shared" si="2"/>
        <v>300</v>
      </c>
      <c r="K29" s="28">
        <f t="shared" si="3"/>
        <v>300</v>
      </c>
      <c r="L29" s="28">
        <v>300</v>
      </c>
      <c r="M29" s="28"/>
      <c r="N29" s="28"/>
      <c r="O29" s="28"/>
      <c r="P29" s="28"/>
      <c r="Q29" s="28"/>
      <c r="R29" s="28"/>
      <c r="S29" s="28"/>
      <c r="T29" s="28"/>
      <c r="U29" s="28"/>
      <c r="V29" s="28">
        <v>300</v>
      </c>
      <c r="W29" s="28">
        <v>300</v>
      </c>
      <c r="X29" s="21" t="s">
        <v>481</v>
      </c>
      <c r="Y29" s="20" t="s">
        <v>470</v>
      </c>
      <c r="Z29" s="39">
        <v>12</v>
      </c>
      <c r="AA29" s="21" t="s">
        <v>154</v>
      </c>
      <c r="AB29" s="21" t="s">
        <v>482</v>
      </c>
      <c r="AC29" s="20" t="s">
        <v>462</v>
      </c>
      <c r="AD29" s="20" t="s">
        <v>100</v>
      </c>
      <c r="AE29" s="40" t="s">
        <v>101</v>
      </c>
      <c r="AF29" s="88"/>
      <c r="AG29" s="1">
        <v>2</v>
      </c>
      <c r="AH29" s="1">
        <v>2</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row>
    <row r="30" customFormat="1" ht="113" customHeight="1" spans="1:261">
      <c r="A30" s="20">
        <v>22</v>
      </c>
      <c r="B30" s="20" t="s">
        <v>159</v>
      </c>
      <c r="C30" s="20" t="s">
        <v>156</v>
      </c>
      <c r="D30" s="20" t="s">
        <v>33</v>
      </c>
      <c r="E30" s="20" t="s">
        <v>140</v>
      </c>
      <c r="F30" s="20" t="s">
        <v>134</v>
      </c>
      <c r="G30" s="20" t="s">
        <v>70</v>
      </c>
      <c r="H30" s="20" t="s">
        <v>152</v>
      </c>
      <c r="I30" s="21" t="s">
        <v>483</v>
      </c>
      <c r="J30" s="28">
        <f t="shared" si="2"/>
        <v>30</v>
      </c>
      <c r="K30" s="28">
        <f t="shared" si="3"/>
        <v>30</v>
      </c>
      <c r="L30" s="28">
        <v>30</v>
      </c>
      <c r="M30" s="28"/>
      <c r="N30" s="28"/>
      <c r="O30" s="28"/>
      <c r="P30" s="28"/>
      <c r="Q30" s="28"/>
      <c r="R30" s="28"/>
      <c r="S30" s="28"/>
      <c r="T30" s="28"/>
      <c r="U30" s="28"/>
      <c r="V30" s="28">
        <v>30</v>
      </c>
      <c r="W30" s="28">
        <v>30</v>
      </c>
      <c r="X30" s="21" t="s">
        <v>484</v>
      </c>
      <c r="Y30" s="20" t="s">
        <v>470</v>
      </c>
      <c r="Z30" s="39">
        <v>15</v>
      </c>
      <c r="AA30" s="21" t="s">
        <v>158</v>
      </c>
      <c r="AB30" s="21" t="s">
        <v>485</v>
      </c>
      <c r="AC30" s="20" t="s">
        <v>462</v>
      </c>
      <c r="AD30" s="20" t="s">
        <v>100</v>
      </c>
      <c r="AE30" s="40" t="s">
        <v>101</v>
      </c>
      <c r="AF30" s="88"/>
      <c r="AG30" s="1">
        <v>2</v>
      </c>
      <c r="AH30" s="1">
        <v>2</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row>
    <row r="31" customFormat="1" ht="109" customHeight="1" spans="1:261">
      <c r="A31" s="20">
        <v>23</v>
      </c>
      <c r="B31" s="20" t="s">
        <v>164</v>
      </c>
      <c r="C31" s="20" t="s">
        <v>160</v>
      </c>
      <c r="D31" s="20" t="s">
        <v>33</v>
      </c>
      <c r="E31" s="20" t="s">
        <v>140</v>
      </c>
      <c r="F31" s="20" t="s">
        <v>134</v>
      </c>
      <c r="G31" s="20" t="s">
        <v>70</v>
      </c>
      <c r="H31" s="20" t="s">
        <v>161</v>
      </c>
      <c r="I31" s="21" t="s">
        <v>486</v>
      </c>
      <c r="J31" s="28">
        <f t="shared" si="2"/>
        <v>350</v>
      </c>
      <c r="K31" s="28">
        <f t="shared" si="3"/>
        <v>350</v>
      </c>
      <c r="L31" s="28">
        <v>350</v>
      </c>
      <c r="M31" s="28"/>
      <c r="N31" s="28"/>
      <c r="O31" s="28"/>
      <c r="P31" s="28"/>
      <c r="Q31" s="28"/>
      <c r="R31" s="28"/>
      <c r="S31" s="28"/>
      <c r="T31" s="28"/>
      <c r="U31" s="28"/>
      <c r="V31" s="28">
        <v>350</v>
      </c>
      <c r="W31" s="28">
        <v>350</v>
      </c>
      <c r="X31" s="21" t="s">
        <v>487</v>
      </c>
      <c r="Y31" s="20" t="s">
        <v>470</v>
      </c>
      <c r="Z31" s="39">
        <v>10</v>
      </c>
      <c r="AA31" s="21" t="s">
        <v>163</v>
      </c>
      <c r="AB31" s="21" t="s">
        <v>488</v>
      </c>
      <c r="AC31" s="20" t="s">
        <v>462</v>
      </c>
      <c r="AD31" s="20" t="s">
        <v>100</v>
      </c>
      <c r="AE31" s="40" t="s">
        <v>101</v>
      </c>
      <c r="AF31" s="88"/>
      <c r="AG31" s="1">
        <v>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row>
    <row r="32" customFormat="1" ht="107" customHeight="1" spans="1:261">
      <c r="A32" s="20">
        <v>24</v>
      </c>
      <c r="B32" s="20" t="s">
        <v>169</v>
      </c>
      <c r="C32" s="20" t="s">
        <v>165</v>
      </c>
      <c r="D32" s="20" t="s">
        <v>33</v>
      </c>
      <c r="E32" s="20" t="s">
        <v>140</v>
      </c>
      <c r="F32" s="20" t="s">
        <v>134</v>
      </c>
      <c r="G32" s="20" t="s">
        <v>70</v>
      </c>
      <c r="H32" s="20" t="s">
        <v>166</v>
      </c>
      <c r="I32" s="21" t="s">
        <v>489</v>
      </c>
      <c r="J32" s="28">
        <f t="shared" si="2"/>
        <v>150</v>
      </c>
      <c r="K32" s="28">
        <f t="shared" si="3"/>
        <v>150</v>
      </c>
      <c r="L32" s="28">
        <v>150</v>
      </c>
      <c r="M32" s="28"/>
      <c r="N32" s="28"/>
      <c r="O32" s="28"/>
      <c r="P32" s="28"/>
      <c r="Q32" s="28"/>
      <c r="R32" s="28"/>
      <c r="S32" s="28"/>
      <c r="T32" s="28"/>
      <c r="U32" s="28"/>
      <c r="V32" s="28">
        <v>150</v>
      </c>
      <c r="W32" s="28">
        <v>150</v>
      </c>
      <c r="X32" s="21" t="s">
        <v>490</v>
      </c>
      <c r="Y32" s="20" t="s">
        <v>470</v>
      </c>
      <c r="Z32" s="39">
        <v>10</v>
      </c>
      <c r="AA32" s="21" t="s">
        <v>168</v>
      </c>
      <c r="AB32" s="21" t="s">
        <v>491</v>
      </c>
      <c r="AC32" s="20" t="s">
        <v>462</v>
      </c>
      <c r="AD32" s="20" t="s">
        <v>100</v>
      </c>
      <c r="AE32" s="40" t="s">
        <v>101</v>
      </c>
      <c r="AF32" s="88"/>
      <c r="AG32" s="1">
        <v>2</v>
      </c>
      <c r="AH32" s="1">
        <v>2</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row>
    <row r="33" customFormat="1" ht="88" customHeight="1" spans="1:261">
      <c r="A33" s="20">
        <v>25</v>
      </c>
      <c r="B33" s="20" t="s">
        <v>176</v>
      </c>
      <c r="C33" s="20" t="s">
        <v>170</v>
      </c>
      <c r="D33" s="20" t="s">
        <v>33</v>
      </c>
      <c r="E33" s="20" t="s">
        <v>140</v>
      </c>
      <c r="F33" s="20" t="s">
        <v>134</v>
      </c>
      <c r="G33" s="20" t="s">
        <v>70</v>
      </c>
      <c r="H33" s="20" t="s">
        <v>171</v>
      </c>
      <c r="I33" s="21" t="s">
        <v>172</v>
      </c>
      <c r="J33" s="28">
        <f t="shared" si="2"/>
        <v>300</v>
      </c>
      <c r="K33" s="28">
        <f t="shared" si="3"/>
        <v>300</v>
      </c>
      <c r="L33" s="28">
        <v>300</v>
      </c>
      <c r="M33" s="28"/>
      <c r="N33" s="28"/>
      <c r="O33" s="28"/>
      <c r="P33" s="28"/>
      <c r="Q33" s="28"/>
      <c r="R33" s="28"/>
      <c r="S33" s="28"/>
      <c r="T33" s="28"/>
      <c r="U33" s="28"/>
      <c r="V33" s="28">
        <v>300</v>
      </c>
      <c r="W33" s="28">
        <v>300</v>
      </c>
      <c r="X33" s="21" t="s">
        <v>492</v>
      </c>
      <c r="Y33" s="20" t="s">
        <v>470</v>
      </c>
      <c r="Z33" s="39">
        <v>5</v>
      </c>
      <c r="AA33" s="21" t="s">
        <v>173</v>
      </c>
      <c r="AB33" s="21" t="s">
        <v>493</v>
      </c>
      <c r="AC33" s="20" t="s">
        <v>457</v>
      </c>
      <c r="AD33" s="20" t="s">
        <v>174</v>
      </c>
      <c r="AE33" s="40" t="s">
        <v>175</v>
      </c>
      <c r="AF33" s="88"/>
      <c r="AG33" s="44">
        <v>2</v>
      </c>
      <c r="AH33" s="1">
        <v>2</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row>
    <row r="34" customFormat="1" ht="97" customHeight="1" spans="1:261">
      <c r="A34" s="20">
        <v>26</v>
      </c>
      <c r="B34" s="20" t="s">
        <v>180</v>
      </c>
      <c r="C34" s="20" t="s">
        <v>177</v>
      </c>
      <c r="D34" s="20" t="s">
        <v>33</v>
      </c>
      <c r="E34" s="20" t="s">
        <v>147</v>
      </c>
      <c r="F34" s="20" t="s">
        <v>134</v>
      </c>
      <c r="G34" s="20" t="s">
        <v>70</v>
      </c>
      <c r="H34" s="20" t="s">
        <v>171</v>
      </c>
      <c r="I34" s="21" t="s">
        <v>494</v>
      </c>
      <c r="J34" s="28">
        <f t="shared" si="2"/>
        <v>240</v>
      </c>
      <c r="K34" s="28">
        <f t="shared" si="3"/>
        <v>240</v>
      </c>
      <c r="L34" s="28">
        <v>240</v>
      </c>
      <c r="M34" s="28"/>
      <c r="N34" s="28"/>
      <c r="O34" s="28"/>
      <c r="P34" s="28"/>
      <c r="Q34" s="28"/>
      <c r="R34" s="28"/>
      <c r="S34" s="28"/>
      <c r="T34" s="28"/>
      <c r="U34" s="28"/>
      <c r="V34" s="28">
        <v>240</v>
      </c>
      <c r="W34" s="28">
        <v>240</v>
      </c>
      <c r="X34" s="21" t="s">
        <v>495</v>
      </c>
      <c r="Y34" s="20" t="s">
        <v>470</v>
      </c>
      <c r="Z34" s="39">
        <v>20</v>
      </c>
      <c r="AA34" s="21" t="s">
        <v>179</v>
      </c>
      <c r="AB34" s="21" t="s">
        <v>496</v>
      </c>
      <c r="AC34" s="20" t="s">
        <v>457</v>
      </c>
      <c r="AD34" s="20" t="s">
        <v>174</v>
      </c>
      <c r="AE34" s="40" t="s">
        <v>175</v>
      </c>
      <c r="AF34" s="88"/>
      <c r="AG34" s="44">
        <v>3</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row>
    <row r="35" customFormat="1" ht="109" customHeight="1" spans="1:261">
      <c r="A35" s="20">
        <v>27</v>
      </c>
      <c r="B35" s="20" t="s">
        <v>185</v>
      </c>
      <c r="C35" s="20" t="s">
        <v>181</v>
      </c>
      <c r="D35" s="20" t="s">
        <v>33</v>
      </c>
      <c r="E35" s="20" t="s">
        <v>147</v>
      </c>
      <c r="F35" s="20" t="s">
        <v>134</v>
      </c>
      <c r="G35" s="20" t="s">
        <v>46</v>
      </c>
      <c r="H35" s="20" t="s">
        <v>182</v>
      </c>
      <c r="I35" s="21" t="s">
        <v>183</v>
      </c>
      <c r="J35" s="28">
        <f t="shared" si="2"/>
        <v>2300</v>
      </c>
      <c r="K35" s="28">
        <f t="shared" si="3"/>
        <v>2300</v>
      </c>
      <c r="L35" s="28">
        <v>2300</v>
      </c>
      <c r="M35" s="28"/>
      <c r="N35" s="28"/>
      <c r="O35" s="28"/>
      <c r="P35" s="28"/>
      <c r="Q35" s="28"/>
      <c r="R35" s="28"/>
      <c r="S35" s="28"/>
      <c r="T35" s="28"/>
      <c r="U35" s="28"/>
      <c r="V35" s="28">
        <v>2300</v>
      </c>
      <c r="W35" s="28">
        <v>2300</v>
      </c>
      <c r="X35" s="21" t="s">
        <v>497</v>
      </c>
      <c r="Y35" s="20" t="s">
        <v>498</v>
      </c>
      <c r="Z35" s="39">
        <v>150</v>
      </c>
      <c r="AA35" s="21" t="s">
        <v>184</v>
      </c>
      <c r="AB35" s="21" t="s">
        <v>499</v>
      </c>
      <c r="AC35" s="20" t="s">
        <v>463</v>
      </c>
      <c r="AD35" s="20" t="s">
        <v>106</v>
      </c>
      <c r="AE35" s="40" t="s">
        <v>107</v>
      </c>
      <c r="AF35" s="88"/>
      <c r="AG35" s="1">
        <v>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row>
    <row r="36" customFormat="1" ht="123" customHeight="1" spans="1:261">
      <c r="A36" s="20">
        <v>28</v>
      </c>
      <c r="B36" s="20" t="s">
        <v>190</v>
      </c>
      <c r="C36" s="20" t="s">
        <v>186</v>
      </c>
      <c r="D36" s="20" t="s">
        <v>33</v>
      </c>
      <c r="E36" s="20" t="s">
        <v>140</v>
      </c>
      <c r="F36" s="20" t="s">
        <v>134</v>
      </c>
      <c r="G36" s="20" t="s">
        <v>70</v>
      </c>
      <c r="H36" s="20" t="s">
        <v>187</v>
      </c>
      <c r="I36" s="21" t="s">
        <v>188</v>
      </c>
      <c r="J36" s="28">
        <f t="shared" si="2"/>
        <v>380</v>
      </c>
      <c r="K36" s="28">
        <f t="shared" si="3"/>
        <v>380</v>
      </c>
      <c r="L36" s="28">
        <v>380</v>
      </c>
      <c r="M36" s="28"/>
      <c r="N36" s="28"/>
      <c r="O36" s="28"/>
      <c r="P36" s="28"/>
      <c r="Q36" s="28"/>
      <c r="R36" s="28"/>
      <c r="S36" s="28"/>
      <c r="T36" s="28"/>
      <c r="U36" s="28"/>
      <c r="V36" s="28">
        <v>380</v>
      </c>
      <c r="W36" s="28">
        <v>380</v>
      </c>
      <c r="X36" s="21" t="s">
        <v>500</v>
      </c>
      <c r="Y36" s="20" t="s">
        <v>475</v>
      </c>
      <c r="Z36" s="39">
        <v>20</v>
      </c>
      <c r="AA36" s="21" t="s">
        <v>189</v>
      </c>
      <c r="AB36" s="21" t="s">
        <v>501</v>
      </c>
      <c r="AC36" s="20" t="s">
        <v>463</v>
      </c>
      <c r="AD36" s="20" t="s">
        <v>106</v>
      </c>
      <c r="AE36" s="40" t="s">
        <v>107</v>
      </c>
      <c r="AF36" s="88"/>
      <c r="AG36" s="44">
        <v>2</v>
      </c>
      <c r="AH36" s="1">
        <v>1</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row>
    <row r="37" customFormat="1" ht="107" customHeight="1" spans="1:261">
      <c r="A37" s="20">
        <v>29</v>
      </c>
      <c r="B37" s="20" t="s">
        <v>197</v>
      </c>
      <c r="C37" s="20" t="s">
        <v>191</v>
      </c>
      <c r="D37" s="20" t="s">
        <v>33</v>
      </c>
      <c r="E37" s="20" t="s">
        <v>192</v>
      </c>
      <c r="F37" s="20" t="s">
        <v>134</v>
      </c>
      <c r="G37" s="20" t="s">
        <v>46</v>
      </c>
      <c r="H37" s="20" t="s">
        <v>193</v>
      </c>
      <c r="I37" s="21" t="s">
        <v>194</v>
      </c>
      <c r="J37" s="28">
        <f t="shared" si="2"/>
        <v>1500</v>
      </c>
      <c r="K37" s="28">
        <f t="shared" si="3"/>
        <v>1500</v>
      </c>
      <c r="L37" s="28"/>
      <c r="M37" s="28"/>
      <c r="N37" s="28"/>
      <c r="O37" s="28">
        <v>1500</v>
      </c>
      <c r="P37" s="28"/>
      <c r="Q37" s="28"/>
      <c r="R37" s="28"/>
      <c r="S37" s="28"/>
      <c r="T37" s="28"/>
      <c r="U37" s="28"/>
      <c r="V37" s="28">
        <v>1500</v>
      </c>
      <c r="W37" s="28">
        <v>1359</v>
      </c>
      <c r="X37" s="21" t="s">
        <v>502</v>
      </c>
      <c r="Y37" s="20" t="s">
        <v>503</v>
      </c>
      <c r="Z37" s="39">
        <v>70</v>
      </c>
      <c r="AA37" s="21" t="s">
        <v>195</v>
      </c>
      <c r="AB37" s="21" t="s">
        <v>504</v>
      </c>
      <c r="AC37" s="20" t="s">
        <v>463</v>
      </c>
      <c r="AD37" s="20" t="s">
        <v>106</v>
      </c>
      <c r="AE37" s="40" t="s">
        <v>107</v>
      </c>
      <c r="AF37" s="88" t="s">
        <v>196</v>
      </c>
      <c r="AG37" s="44">
        <v>1</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row>
    <row r="38" customFormat="1" ht="122" customHeight="1" spans="1:261">
      <c r="A38" s="20">
        <v>30</v>
      </c>
      <c r="B38" s="20" t="s">
        <v>202</v>
      </c>
      <c r="C38" s="20" t="s">
        <v>198</v>
      </c>
      <c r="D38" s="20" t="s">
        <v>33</v>
      </c>
      <c r="E38" s="20" t="s">
        <v>192</v>
      </c>
      <c r="F38" s="20" t="s">
        <v>37</v>
      </c>
      <c r="G38" s="20" t="s">
        <v>70</v>
      </c>
      <c r="H38" s="20" t="s">
        <v>199</v>
      </c>
      <c r="I38" s="21" t="s">
        <v>200</v>
      </c>
      <c r="J38" s="28">
        <f t="shared" si="2"/>
        <v>300</v>
      </c>
      <c r="K38" s="28">
        <f t="shared" si="3"/>
        <v>300</v>
      </c>
      <c r="L38" s="28">
        <v>300</v>
      </c>
      <c r="M38" s="28"/>
      <c r="N38" s="28"/>
      <c r="O38" s="28"/>
      <c r="P38" s="28"/>
      <c r="Q38" s="28"/>
      <c r="R38" s="28"/>
      <c r="S38" s="28"/>
      <c r="T38" s="28"/>
      <c r="U38" s="28"/>
      <c r="V38" s="28">
        <v>300</v>
      </c>
      <c r="W38" s="28">
        <v>300</v>
      </c>
      <c r="X38" s="21" t="s">
        <v>505</v>
      </c>
      <c r="Y38" s="20" t="s">
        <v>506</v>
      </c>
      <c r="Z38" s="39">
        <v>5</v>
      </c>
      <c r="AA38" s="21" t="s">
        <v>201</v>
      </c>
      <c r="AB38" s="21" t="s">
        <v>507</v>
      </c>
      <c r="AC38" s="20" t="s">
        <v>463</v>
      </c>
      <c r="AD38" s="20" t="s">
        <v>106</v>
      </c>
      <c r="AE38" s="40" t="s">
        <v>107</v>
      </c>
      <c r="AF38" s="88"/>
      <c r="AG38" s="44">
        <v>1</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row>
    <row r="39" customFormat="1" ht="127" customHeight="1" spans="1:261">
      <c r="A39" s="20">
        <v>31</v>
      </c>
      <c r="B39" s="20" t="s">
        <v>207</v>
      </c>
      <c r="C39" s="20" t="s">
        <v>246</v>
      </c>
      <c r="D39" s="20" t="s">
        <v>33</v>
      </c>
      <c r="E39" s="20" t="s">
        <v>55</v>
      </c>
      <c r="F39" s="20" t="s">
        <v>37</v>
      </c>
      <c r="G39" s="20" t="s">
        <v>70</v>
      </c>
      <c r="H39" s="20" t="s">
        <v>247</v>
      </c>
      <c r="I39" s="21" t="s">
        <v>248</v>
      </c>
      <c r="J39" s="28">
        <f t="shared" si="2"/>
        <v>350</v>
      </c>
      <c r="K39" s="28">
        <f t="shared" si="3"/>
        <v>350</v>
      </c>
      <c r="L39" s="28">
        <v>350</v>
      </c>
      <c r="M39" s="28"/>
      <c r="N39" s="28"/>
      <c r="O39" s="28"/>
      <c r="P39" s="28"/>
      <c r="Q39" s="28"/>
      <c r="R39" s="28"/>
      <c r="S39" s="28"/>
      <c r="T39" s="28"/>
      <c r="U39" s="28"/>
      <c r="V39" s="28">
        <v>350</v>
      </c>
      <c r="W39" s="28">
        <v>350</v>
      </c>
      <c r="X39" s="21" t="s">
        <v>508</v>
      </c>
      <c r="Y39" s="20" t="s">
        <v>506</v>
      </c>
      <c r="Z39" s="39">
        <v>5</v>
      </c>
      <c r="AA39" s="21" t="s">
        <v>249</v>
      </c>
      <c r="AB39" s="21" t="s">
        <v>509</v>
      </c>
      <c r="AC39" s="20" t="s">
        <v>463</v>
      </c>
      <c r="AD39" s="20" t="s">
        <v>106</v>
      </c>
      <c r="AE39" s="40" t="s">
        <v>107</v>
      </c>
      <c r="AF39" s="88"/>
      <c r="AG39" s="44">
        <v>1</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row>
    <row r="40" customFormat="1" ht="113" customHeight="1" spans="1:261">
      <c r="A40" s="20">
        <v>32</v>
      </c>
      <c r="B40" s="20" t="s">
        <v>212</v>
      </c>
      <c r="C40" s="20" t="s">
        <v>203</v>
      </c>
      <c r="D40" s="20" t="s">
        <v>33</v>
      </c>
      <c r="E40" s="20" t="s">
        <v>140</v>
      </c>
      <c r="F40" s="20" t="s">
        <v>134</v>
      </c>
      <c r="G40" s="20" t="s">
        <v>70</v>
      </c>
      <c r="H40" s="20" t="s">
        <v>204</v>
      </c>
      <c r="I40" s="21" t="s">
        <v>510</v>
      </c>
      <c r="J40" s="28">
        <f t="shared" si="2"/>
        <v>100</v>
      </c>
      <c r="K40" s="28">
        <f t="shared" si="3"/>
        <v>100</v>
      </c>
      <c r="L40" s="28">
        <v>100</v>
      </c>
      <c r="M40" s="28"/>
      <c r="N40" s="28"/>
      <c r="O40" s="28"/>
      <c r="P40" s="28"/>
      <c r="Q40" s="28"/>
      <c r="R40" s="28"/>
      <c r="S40" s="28"/>
      <c r="T40" s="28"/>
      <c r="U40" s="28"/>
      <c r="V40" s="28">
        <v>100</v>
      </c>
      <c r="W40" s="28">
        <v>100</v>
      </c>
      <c r="X40" s="21" t="s">
        <v>511</v>
      </c>
      <c r="Y40" s="20" t="s">
        <v>470</v>
      </c>
      <c r="Z40" s="39">
        <v>10</v>
      </c>
      <c r="AA40" s="21" t="s">
        <v>206</v>
      </c>
      <c r="AB40" s="21" t="s">
        <v>512</v>
      </c>
      <c r="AC40" s="20" t="s">
        <v>466</v>
      </c>
      <c r="AD40" s="20" t="s">
        <v>124</v>
      </c>
      <c r="AE40" s="40" t="s">
        <v>125</v>
      </c>
      <c r="AF40" s="88"/>
      <c r="AG40" s="1">
        <v>2</v>
      </c>
      <c r="AH40" s="1">
        <v>2</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row>
    <row r="41" customFormat="1" ht="124" customHeight="1" spans="1:261">
      <c r="A41" s="20">
        <v>33</v>
      </c>
      <c r="B41" s="20" t="s">
        <v>218</v>
      </c>
      <c r="C41" s="20" t="s">
        <v>208</v>
      </c>
      <c r="D41" s="20" t="s">
        <v>33</v>
      </c>
      <c r="E41" s="20" t="s">
        <v>55</v>
      </c>
      <c r="F41" s="20" t="s">
        <v>134</v>
      </c>
      <c r="G41" s="20" t="s">
        <v>70</v>
      </c>
      <c r="H41" s="20" t="s">
        <v>209</v>
      </c>
      <c r="I41" s="21" t="s">
        <v>210</v>
      </c>
      <c r="J41" s="28">
        <f t="shared" si="2"/>
        <v>230</v>
      </c>
      <c r="K41" s="28">
        <f t="shared" si="3"/>
        <v>230</v>
      </c>
      <c r="L41" s="28"/>
      <c r="M41" s="28">
        <v>230</v>
      </c>
      <c r="N41" s="28"/>
      <c r="O41" s="28"/>
      <c r="P41" s="28"/>
      <c r="Q41" s="28"/>
      <c r="R41" s="28"/>
      <c r="S41" s="28"/>
      <c r="T41" s="28"/>
      <c r="U41" s="28"/>
      <c r="V41" s="28">
        <v>230</v>
      </c>
      <c r="W41" s="28">
        <v>230</v>
      </c>
      <c r="X41" s="21" t="s">
        <v>513</v>
      </c>
      <c r="Y41" s="20" t="s">
        <v>470</v>
      </c>
      <c r="Z41" s="39">
        <v>20</v>
      </c>
      <c r="AA41" s="21" t="s">
        <v>211</v>
      </c>
      <c r="AB41" s="21" t="s">
        <v>514</v>
      </c>
      <c r="AC41" s="20" t="s">
        <v>464</v>
      </c>
      <c r="AD41" s="20" t="s">
        <v>112</v>
      </c>
      <c r="AE41" s="40" t="s">
        <v>113</v>
      </c>
      <c r="AF41" s="88"/>
      <c r="AG41" s="1">
        <v>1</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row>
    <row r="42" customFormat="1" ht="97" customHeight="1" spans="1:261">
      <c r="A42" s="20">
        <v>34</v>
      </c>
      <c r="B42" s="20" t="s">
        <v>223</v>
      </c>
      <c r="C42" s="20" t="s">
        <v>213</v>
      </c>
      <c r="D42" s="20" t="s">
        <v>33</v>
      </c>
      <c r="E42" s="20" t="s">
        <v>214</v>
      </c>
      <c r="F42" s="20" t="s">
        <v>134</v>
      </c>
      <c r="G42" s="20" t="s">
        <v>70</v>
      </c>
      <c r="H42" s="20" t="s">
        <v>215</v>
      </c>
      <c r="I42" s="21" t="s">
        <v>216</v>
      </c>
      <c r="J42" s="28">
        <f t="shared" si="2"/>
        <v>100</v>
      </c>
      <c r="K42" s="28">
        <f t="shared" si="3"/>
        <v>100</v>
      </c>
      <c r="L42" s="28"/>
      <c r="M42" s="28">
        <v>100</v>
      </c>
      <c r="N42" s="28"/>
      <c r="O42" s="28"/>
      <c r="P42" s="28"/>
      <c r="Q42" s="28"/>
      <c r="R42" s="28"/>
      <c r="S42" s="28"/>
      <c r="T42" s="28"/>
      <c r="U42" s="28"/>
      <c r="V42" s="28">
        <v>100</v>
      </c>
      <c r="W42" s="28">
        <v>100</v>
      </c>
      <c r="X42" s="21" t="s">
        <v>515</v>
      </c>
      <c r="Y42" s="20" t="s">
        <v>470</v>
      </c>
      <c r="Z42" s="39">
        <v>20</v>
      </c>
      <c r="AA42" s="21" t="s">
        <v>516</v>
      </c>
      <c r="AB42" s="21" t="s">
        <v>517</v>
      </c>
      <c r="AC42" s="20" t="s">
        <v>464</v>
      </c>
      <c r="AD42" s="20" t="s">
        <v>112</v>
      </c>
      <c r="AE42" s="40" t="s">
        <v>113</v>
      </c>
      <c r="AF42" s="88"/>
      <c r="AG42" s="1">
        <v>1</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row>
    <row r="43" customFormat="1" ht="115" customHeight="1" spans="1:261">
      <c r="A43" s="20">
        <v>35</v>
      </c>
      <c r="B43" s="20" t="s">
        <v>228</v>
      </c>
      <c r="C43" s="20" t="s">
        <v>261</v>
      </c>
      <c r="D43" s="20" t="s">
        <v>33</v>
      </c>
      <c r="E43" s="20" t="s">
        <v>55</v>
      </c>
      <c r="F43" s="20" t="s">
        <v>134</v>
      </c>
      <c r="G43" s="20" t="s">
        <v>70</v>
      </c>
      <c r="H43" s="20" t="s">
        <v>262</v>
      </c>
      <c r="I43" s="21" t="s">
        <v>263</v>
      </c>
      <c r="J43" s="28">
        <f t="shared" si="2"/>
        <v>100</v>
      </c>
      <c r="K43" s="28">
        <f t="shared" si="3"/>
        <v>100</v>
      </c>
      <c r="L43" s="28"/>
      <c r="M43" s="28">
        <v>100</v>
      </c>
      <c r="N43" s="28"/>
      <c r="O43" s="28"/>
      <c r="P43" s="28"/>
      <c r="Q43" s="28"/>
      <c r="R43" s="28"/>
      <c r="S43" s="28"/>
      <c r="T43" s="28"/>
      <c r="U43" s="28"/>
      <c r="V43" s="28">
        <v>100</v>
      </c>
      <c r="W43" s="28">
        <v>100</v>
      </c>
      <c r="X43" s="21" t="s">
        <v>518</v>
      </c>
      <c r="Y43" s="20" t="s">
        <v>506</v>
      </c>
      <c r="Z43" s="39">
        <v>5</v>
      </c>
      <c r="AA43" s="21" t="s">
        <v>264</v>
      </c>
      <c r="AB43" s="21" t="s">
        <v>519</v>
      </c>
      <c r="AC43" s="20" t="s">
        <v>465</v>
      </c>
      <c r="AD43" s="20" t="s">
        <v>118</v>
      </c>
      <c r="AE43" s="40" t="s">
        <v>119</v>
      </c>
      <c r="AF43" s="88"/>
      <c r="AG43" s="44">
        <v>1</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row>
    <row r="44" customFormat="1" ht="153" customHeight="1" spans="1:261">
      <c r="A44" s="20">
        <v>36</v>
      </c>
      <c r="B44" s="20" t="s">
        <v>232</v>
      </c>
      <c r="C44" s="20" t="s">
        <v>219</v>
      </c>
      <c r="D44" s="20" t="s">
        <v>33</v>
      </c>
      <c r="E44" s="20" t="s">
        <v>140</v>
      </c>
      <c r="F44" s="20" t="s">
        <v>37</v>
      </c>
      <c r="G44" s="20" t="s">
        <v>70</v>
      </c>
      <c r="H44" s="20" t="s">
        <v>220</v>
      </c>
      <c r="I44" s="21" t="s">
        <v>221</v>
      </c>
      <c r="J44" s="28">
        <f t="shared" si="2"/>
        <v>210</v>
      </c>
      <c r="K44" s="28">
        <f t="shared" si="3"/>
        <v>210</v>
      </c>
      <c r="L44" s="28"/>
      <c r="M44" s="28">
        <v>210</v>
      </c>
      <c r="N44" s="28"/>
      <c r="O44" s="28"/>
      <c r="P44" s="28"/>
      <c r="Q44" s="28"/>
      <c r="R44" s="28"/>
      <c r="S44" s="28"/>
      <c r="T44" s="28"/>
      <c r="U44" s="28"/>
      <c r="V44" s="28">
        <v>210</v>
      </c>
      <c r="W44" s="28">
        <v>210</v>
      </c>
      <c r="X44" s="21" t="s">
        <v>520</v>
      </c>
      <c r="Y44" s="20" t="s">
        <v>470</v>
      </c>
      <c r="Z44" s="39">
        <v>10</v>
      </c>
      <c r="AA44" s="21" t="s">
        <v>222</v>
      </c>
      <c r="AB44" s="21" t="s">
        <v>521</v>
      </c>
      <c r="AC44" s="20" t="s">
        <v>465</v>
      </c>
      <c r="AD44" s="20" t="s">
        <v>118</v>
      </c>
      <c r="AE44" s="40" t="s">
        <v>119</v>
      </c>
      <c r="AF44" s="88"/>
      <c r="AG44" s="44">
        <v>2</v>
      </c>
      <c r="AH44" s="1">
        <v>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row>
    <row r="45" customFormat="1" ht="139" customHeight="1" spans="1:261">
      <c r="A45" s="20">
        <v>37</v>
      </c>
      <c r="B45" s="20" t="s">
        <v>238</v>
      </c>
      <c r="C45" s="20" t="s">
        <v>224</v>
      </c>
      <c r="D45" s="20" t="s">
        <v>33</v>
      </c>
      <c r="E45" s="20" t="s">
        <v>140</v>
      </c>
      <c r="F45" s="20" t="s">
        <v>37</v>
      </c>
      <c r="G45" s="20" t="s">
        <v>141</v>
      </c>
      <c r="H45" s="20" t="s">
        <v>225</v>
      </c>
      <c r="I45" s="21" t="s">
        <v>226</v>
      </c>
      <c r="J45" s="28">
        <f t="shared" si="2"/>
        <v>1400</v>
      </c>
      <c r="K45" s="28">
        <f t="shared" si="3"/>
        <v>1400</v>
      </c>
      <c r="L45" s="28"/>
      <c r="M45" s="28">
        <v>1400</v>
      </c>
      <c r="N45" s="28"/>
      <c r="O45" s="28"/>
      <c r="P45" s="28"/>
      <c r="Q45" s="28"/>
      <c r="R45" s="28"/>
      <c r="S45" s="28"/>
      <c r="T45" s="28"/>
      <c r="U45" s="28"/>
      <c r="V45" s="28">
        <v>1400</v>
      </c>
      <c r="W45" s="28">
        <v>1400</v>
      </c>
      <c r="X45" s="21" t="s">
        <v>522</v>
      </c>
      <c r="Y45" s="20" t="s">
        <v>523</v>
      </c>
      <c r="Z45" s="39">
        <v>200</v>
      </c>
      <c r="AA45" s="21" t="s">
        <v>227</v>
      </c>
      <c r="AB45" s="21" t="s">
        <v>524</v>
      </c>
      <c r="AC45" s="20" t="s">
        <v>467</v>
      </c>
      <c r="AD45" s="20" t="s">
        <v>130</v>
      </c>
      <c r="AE45" s="40" t="s">
        <v>131</v>
      </c>
      <c r="AF45" s="88"/>
      <c r="AG45" s="44">
        <v>2</v>
      </c>
      <c r="AH45" s="1">
        <v>1</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row>
    <row r="46" customFormat="1" ht="113" customHeight="1" spans="1:261">
      <c r="A46" s="20">
        <v>38</v>
      </c>
      <c r="B46" s="20" t="s">
        <v>245</v>
      </c>
      <c r="C46" s="20" t="s">
        <v>229</v>
      </c>
      <c r="D46" s="20" t="s">
        <v>33</v>
      </c>
      <c r="E46" s="20" t="s">
        <v>147</v>
      </c>
      <c r="F46" s="20" t="s">
        <v>134</v>
      </c>
      <c r="G46" s="20" t="s">
        <v>70</v>
      </c>
      <c r="H46" s="20" t="s">
        <v>230</v>
      </c>
      <c r="I46" s="21" t="s">
        <v>525</v>
      </c>
      <c r="J46" s="28">
        <f t="shared" si="2"/>
        <v>500</v>
      </c>
      <c r="K46" s="28">
        <f t="shared" si="3"/>
        <v>500</v>
      </c>
      <c r="L46" s="28"/>
      <c r="M46" s="28">
        <v>500</v>
      </c>
      <c r="N46" s="28"/>
      <c r="O46" s="28"/>
      <c r="P46" s="28"/>
      <c r="Q46" s="28"/>
      <c r="R46" s="28"/>
      <c r="S46" s="28"/>
      <c r="T46" s="28"/>
      <c r="U46" s="28"/>
      <c r="V46" s="28">
        <v>500</v>
      </c>
      <c r="W46" s="28">
        <v>500</v>
      </c>
      <c r="X46" s="21" t="s">
        <v>526</v>
      </c>
      <c r="Y46" s="20" t="s">
        <v>470</v>
      </c>
      <c r="Z46" s="39">
        <v>100</v>
      </c>
      <c r="AA46" s="21" t="s">
        <v>149</v>
      </c>
      <c r="AB46" s="21" t="s">
        <v>527</v>
      </c>
      <c r="AC46" s="20" t="s">
        <v>464</v>
      </c>
      <c r="AD46" s="20" t="s">
        <v>130</v>
      </c>
      <c r="AE46" s="40" t="s">
        <v>131</v>
      </c>
      <c r="AF46" s="88"/>
      <c r="AG46" s="44">
        <v>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row>
    <row r="47" customFormat="1" ht="117" customHeight="1" spans="1:261">
      <c r="A47" s="20">
        <v>39</v>
      </c>
      <c r="B47" s="20" t="s">
        <v>250</v>
      </c>
      <c r="C47" s="20" t="s">
        <v>239</v>
      </c>
      <c r="D47" s="20" t="s">
        <v>33</v>
      </c>
      <c r="E47" s="20" t="s">
        <v>140</v>
      </c>
      <c r="F47" s="20" t="s">
        <v>37</v>
      </c>
      <c r="G47" s="20" t="s">
        <v>141</v>
      </c>
      <c r="H47" s="20" t="s">
        <v>240</v>
      </c>
      <c r="I47" s="21" t="s">
        <v>241</v>
      </c>
      <c r="J47" s="28">
        <f t="shared" si="2"/>
        <v>2000</v>
      </c>
      <c r="K47" s="28">
        <f t="shared" si="3"/>
        <v>2000</v>
      </c>
      <c r="L47" s="28">
        <v>2000</v>
      </c>
      <c r="M47" s="28"/>
      <c r="N47" s="28"/>
      <c r="O47" s="28"/>
      <c r="P47" s="28"/>
      <c r="Q47" s="28"/>
      <c r="R47" s="28"/>
      <c r="S47" s="28"/>
      <c r="T47" s="28"/>
      <c r="U47" s="28"/>
      <c r="V47" s="28">
        <v>0</v>
      </c>
      <c r="W47" s="28">
        <v>0</v>
      </c>
      <c r="X47" s="21" t="s">
        <v>528</v>
      </c>
      <c r="Y47" s="20" t="s">
        <v>475</v>
      </c>
      <c r="Z47" s="39">
        <v>100</v>
      </c>
      <c r="AA47" s="21" t="s">
        <v>242</v>
      </c>
      <c r="AB47" s="21" t="s">
        <v>529</v>
      </c>
      <c r="AC47" s="20" t="s">
        <v>530</v>
      </c>
      <c r="AD47" s="20" t="s">
        <v>243</v>
      </c>
      <c r="AE47" s="40" t="s">
        <v>244</v>
      </c>
      <c r="AF47" s="88" t="s">
        <v>237</v>
      </c>
      <c r="AG47" s="1">
        <v>2</v>
      </c>
      <c r="AH47" s="1">
        <v>1</v>
      </c>
      <c r="AI47" s="1">
        <v>1</v>
      </c>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row>
    <row r="48" customFormat="1" ht="138" customHeight="1" spans="1:261">
      <c r="A48" s="20">
        <v>40</v>
      </c>
      <c r="B48" s="20" t="s">
        <v>255</v>
      </c>
      <c r="C48" s="20" t="s">
        <v>251</v>
      </c>
      <c r="D48" s="20" t="s">
        <v>33</v>
      </c>
      <c r="E48" s="20" t="s">
        <v>192</v>
      </c>
      <c r="F48" s="20" t="s">
        <v>37</v>
      </c>
      <c r="G48" s="20" t="s">
        <v>141</v>
      </c>
      <c r="H48" s="20" t="s">
        <v>252</v>
      </c>
      <c r="I48" s="21" t="s">
        <v>253</v>
      </c>
      <c r="J48" s="28">
        <f t="shared" si="2"/>
        <v>2000</v>
      </c>
      <c r="K48" s="28">
        <f t="shared" si="3"/>
        <v>2000</v>
      </c>
      <c r="L48" s="28">
        <v>2000</v>
      </c>
      <c r="M48" s="28"/>
      <c r="N48" s="28"/>
      <c r="O48" s="28"/>
      <c r="P48" s="28"/>
      <c r="Q48" s="28"/>
      <c r="R48" s="28"/>
      <c r="S48" s="28"/>
      <c r="T48" s="28"/>
      <c r="U48" s="28"/>
      <c r="V48" s="28">
        <v>0</v>
      </c>
      <c r="W48" s="28">
        <v>0</v>
      </c>
      <c r="X48" s="21" t="s">
        <v>531</v>
      </c>
      <c r="Y48" s="20" t="s">
        <v>532</v>
      </c>
      <c r="Z48" s="39">
        <v>100</v>
      </c>
      <c r="AA48" s="21" t="s">
        <v>254</v>
      </c>
      <c r="AB48" s="21" t="s">
        <v>533</v>
      </c>
      <c r="AC48" s="20" t="s">
        <v>466</v>
      </c>
      <c r="AD48" s="20" t="s">
        <v>124</v>
      </c>
      <c r="AE48" s="40" t="s">
        <v>125</v>
      </c>
      <c r="AF48" s="88" t="s">
        <v>237</v>
      </c>
      <c r="AG48" s="1">
        <v>1</v>
      </c>
      <c r="AH48" s="1"/>
      <c r="AI48" s="1">
        <v>1</v>
      </c>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row>
    <row r="49" customFormat="1" ht="137" customHeight="1" spans="1:261">
      <c r="A49" s="20">
        <v>41</v>
      </c>
      <c r="B49" s="20" t="s">
        <v>260</v>
      </c>
      <c r="C49" s="20" t="s">
        <v>256</v>
      </c>
      <c r="D49" s="20" t="s">
        <v>33</v>
      </c>
      <c r="E49" s="20" t="s">
        <v>140</v>
      </c>
      <c r="F49" s="20" t="s">
        <v>37</v>
      </c>
      <c r="G49" s="20" t="s">
        <v>141</v>
      </c>
      <c r="H49" s="20" t="s">
        <v>257</v>
      </c>
      <c r="I49" s="21" t="s">
        <v>534</v>
      </c>
      <c r="J49" s="28">
        <f t="shared" si="2"/>
        <v>3000</v>
      </c>
      <c r="K49" s="28">
        <f t="shared" si="3"/>
        <v>3000</v>
      </c>
      <c r="L49" s="28"/>
      <c r="M49" s="28">
        <v>3000</v>
      </c>
      <c r="N49" s="28"/>
      <c r="O49" s="28"/>
      <c r="P49" s="28"/>
      <c r="Q49" s="28"/>
      <c r="R49" s="28"/>
      <c r="S49" s="28"/>
      <c r="T49" s="28"/>
      <c r="U49" s="28"/>
      <c r="V49" s="28">
        <v>0</v>
      </c>
      <c r="W49" s="28">
        <v>0</v>
      </c>
      <c r="X49" s="21" t="s">
        <v>535</v>
      </c>
      <c r="Y49" s="20" t="s">
        <v>536</v>
      </c>
      <c r="Z49" s="39">
        <v>100</v>
      </c>
      <c r="AA49" s="21" t="s">
        <v>259</v>
      </c>
      <c r="AB49" s="21" t="s">
        <v>537</v>
      </c>
      <c r="AC49" s="20" t="s">
        <v>465</v>
      </c>
      <c r="AD49" s="20" t="s">
        <v>118</v>
      </c>
      <c r="AE49" s="40" t="s">
        <v>119</v>
      </c>
      <c r="AF49" s="88" t="s">
        <v>237</v>
      </c>
      <c r="AG49" s="44">
        <v>2</v>
      </c>
      <c r="AH49" s="1">
        <v>1</v>
      </c>
      <c r="AI49" s="1">
        <v>1</v>
      </c>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row>
    <row r="50" s="5" customFormat="1" ht="25" customHeight="1" spans="1:261">
      <c r="A50" s="15" t="s">
        <v>268</v>
      </c>
      <c r="B50" s="16"/>
      <c r="C50" s="17" t="s">
        <v>269</v>
      </c>
      <c r="D50" s="18"/>
      <c r="E50" s="19"/>
      <c r="F50" s="13"/>
      <c r="G50" s="13"/>
      <c r="H50" s="13"/>
      <c r="I50" s="14"/>
      <c r="J50" s="27">
        <f t="shared" ref="J50:W50" si="4">SUM(J51:J53)</f>
        <v>3779.9</v>
      </c>
      <c r="K50" s="27">
        <f t="shared" si="4"/>
        <v>3779.9</v>
      </c>
      <c r="L50" s="27">
        <f t="shared" si="4"/>
        <v>3579.9</v>
      </c>
      <c r="M50" s="27">
        <f t="shared" si="4"/>
        <v>200</v>
      </c>
      <c r="N50" s="27">
        <f t="shared" si="4"/>
        <v>0</v>
      </c>
      <c r="O50" s="27">
        <f t="shared" si="4"/>
        <v>0</v>
      </c>
      <c r="P50" s="27">
        <f t="shared" si="4"/>
        <v>0</v>
      </c>
      <c r="Q50" s="27">
        <f t="shared" si="4"/>
        <v>0</v>
      </c>
      <c r="R50" s="27">
        <f t="shared" si="4"/>
        <v>0</v>
      </c>
      <c r="S50" s="27">
        <f t="shared" si="4"/>
        <v>0</v>
      </c>
      <c r="T50" s="27">
        <f t="shared" si="4"/>
        <v>0</v>
      </c>
      <c r="U50" s="27">
        <f t="shared" si="4"/>
        <v>0</v>
      </c>
      <c r="V50" s="27">
        <f t="shared" si="4"/>
        <v>3779.9</v>
      </c>
      <c r="W50" s="27">
        <f t="shared" si="4"/>
        <v>3779.9</v>
      </c>
      <c r="X50" s="36"/>
      <c r="Y50" s="37"/>
      <c r="Z50" s="38"/>
      <c r="AA50" s="41"/>
      <c r="AB50" s="41"/>
      <c r="AC50" s="13"/>
      <c r="AD50" s="38"/>
      <c r="AE50" s="38"/>
      <c r="AF50" s="87">
        <f>J50/J7</f>
        <v>0.0565672371403966</v>
      </c>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row>
    <row r="51" s="1" customFormat="1" ht="90" customHeight="1" spans="1:32">
      <c r="A51" s="20">
        <v>42</v>
      </c>
      <c r="B51" s="20" t="s">
        <v>265</v>
      </c>
      <c r="C51" s="20" t="s">
        <v>271</v>
      </c>
      <c r="D51" s="20" t="s">
        <v>269</v>
      </c>
      <c r="E51" s="20" t="s">
        <v>272</v>
      </c>
      <c r="F51" s="20" t="s">
        <v>37</v>
      </c>
      <c r="G51" s="20" t="s">
        <v>56</v>
      </c>
      <c r="H51" s="20" t="s">
        <v>39</v>
      </c>
      <c r="I51" s="21" t="s">
        <v>273</v>
      </c>
      <c r="J51" s="28">
        <f t="shared" ref="J51:J53" si="5">K51</f>
        <v>930</v>
      </c>
      <c r="K51" s="28">
        <f t="shared" ref="K51:K53" si="6">L51+M51+N51+O51</f>
        <v>930</v>
      </c>
      <c r="L51" s="28">
        <v>930</v>
      </c>
      <c r="M51" s="28"/>
      <c r="N51" s="28"/>
      <c r="O51" s="28"/>
      <c r="P51" s="28"/>
      <c r="Q51" s="28"/>
      <c r="R51" s="28"/>
      <c r="S51" s="28"/>
      <c r="T51" s="28"/>
      <c r="U51" s="28"/>
      <c r="V51" s="28">
        <v>930</v>
      </c>
      <c r="W51" s="28">
        <v>930</v>
      </c>
      <c r="X51" s="21" t="s">
        <v>538</v>
      </c>
      <c r="Y51" s="20" t="s">
        <v>421</v>
      </c>
      <c r="Z51" s="20">
        <v>788</v>
      </c>
      <c r="AA51" s="21" t="s">
        <v>274</v>
      </c>
      <c r="AB51" s="21" t="s">
        <v>538</v>
      </c>
      <c r="AC51" s="20" t="s">
        <v>462</v>
      </c>
      <c r="AD51" s="20" t="s">
        <v>275</v>
      </c>
      <c r="AE51" s="20" t="s">
        <v>276</v>
      </c>
      <c r="AF51" s="88"/>
    </row>
    <row r="52" s="1" customFormat="1" ht="90" customHeight="1" spans="1:32">
      <c r="A52" s="20">
        <v>43</v>
      </c>
      <c r="B52" s="20" t="s">
        <v>270</v>
      </c>
      <c r="C52" s="20" t="s">
        <v>278</v>
      </c>
      <c r="D52" s="20" t="s">
        <v>269</v>
      </c>
      <c r="E52" s="20" t="s">
        <v>272</v>
      </c>
      <c r="F52" s="20" t="s">
        <v>37</v>
      </c>
      <c r="G52" s="20" t="s">
        <v>56</v>
      </c>
      <c r="H52" s="20" t="s">
        <v>39</v>
      </c>
      <c r="I52" s="21" t="s">
        <v>279</v>
      </c>
      <c r="J52" s="28">
        <f t="shared" si="5"/>
        <v>2349.9</v>
      </c>
      <c r="K52" s="28">
        <f t="shared" si="6"/>
        <v>2349.9</v>
      </c>
      <c r="L52" s="28">
        <v>2349.9</v>
      </c>
      <c r="M52" s="28"/>
      <c r="N52" s="28"/>
      <c r="O52" s="28"/>
      <c r="P52" s="28"/>
      <c r="Q52" s="28"/>
      <c r="R52" s="28"/>
      <c r="S52" s="28"/>
      <c r="T52" s="28"/>
      <c r="U52" s="28"/>
      <c r="V52" s="28">
        <v>2349.9</v>
      </c>
      <c r="W52" s="28">
        <v>2349.9</v>
      </c>
      <c r="X52" s="21" t="s">
        <v>539</v>
      </c>
      <c r="Y52" s="20" t="s">
        <v>421</v>
      </c>
      <c r="Z52" s="20">
        <v>1119</v>
      </c>
      <c r="AA52" s="21" t="s">
        <v>280</v>
      </c>
      <c r="AB52" s="21" t="s">
        <v>540</v>
      </c>
      <c r="AC52" s="20" t="s">
        <v>461</v>
      </c>
      <c r="AD52" s="20" t="s">
        <v>281</v>
      </c>
      <c r="AE52" s="20" t="s">
        <v>282</v>
      </c>
      <c r="AF52" s="88"/>
    </row>
    <row r="53" s="1" customFormat="1" ht="82" customHeight="1" spans="1:32">
      <c r="A53" s="20">
        <v>44</v>
      </c>
      <c r="B53" s="20" t="s">
        <v>277</v>
      </c>
      <c r="C53" s="20" t="s">
        <v>284</v>
      </c>
      <c r="D53" s="20" t="s">
        <v>269</v>
      </c>
      <c r="E53" s="20" t="s">
        <v>285</v>
      </c>
      <c r="F53" s="20" t="s">
        <v>37</v>
      </c>
      <c r="G53" s="20" t="s">
        <v>56</v>
      </c>
      <c r="H53" s="20" t="s">
        <v>39</v>
      </c>
      <c r="I53" s="21" t="s">
        <v>286</v>
      </c>
      <c r="J53" s="28">
        <f t="shared" si="5"/>
        <v>500</v>
      </c>
      <c r="K53" s="28">
        <f t="shared" si="6"/>
        <v>500</v>
      </c>
      <c r="L53" s="28">
        <v>300</v>
      </c>
      <c r="M53" s="28">
        <v>200</v>
      </c>
      <c r="N53" s="28"/>
      <c r="O53" s="28"/>
      <c r="P53" s="28"/>
      <c r="Q53" s="28"/>
      <c r="R53" s="28"/>
      <c r="S53" s="28"/>
      <c r="T53" s="28"/>
      <c r="U53" s="28"/>
      <c r="V53" s="28">
        <v>500</v>
      </c>
      <c r="W53" s="28">
        <v>500</v>
      </c>
      <c r="X53" s="21" t="s">
        <v>541</v>
      </c>
      <c r="Y53" s="20" t="s">
        <v>421</v>
      </c>
      <c r="Z53" s="20">
        <v>2000</v>
      </c>
      <c r="AA53" s="21" t="s">
        <v>287</v>
      </c>
      <c r="AB53" s="21" t="s">
        <v>541</v>
      </c>
      <c r="AC53" s="20" t="s">
        <v>447</v>
      </c>
      <c r="AD53" s="20" t="s">
        <v>42</v>
      </c>
      <c r="AE53" s="20" t="s">
        <v>43</v>
      </c>
      <c r="AF53" s="88"/>
    </row>
    <row r="54" s="5" customFormat="1" ht="25" customHeight="1" spans="1:261">
      <c r="A54" s="15" t="s">
        <v>288</v>
      </c>
      <c r="B54" s="16"/>
      <c r="C54" s="17" t="s">
        <v>289</v>
      </c>
      <c r="D54" s="18"/>
      <c r="E54" s="19"/>
      <c r="F54" s="13"/>
      <c r="G54" s="13"/>
      <c r="H54" s="13"/>
      <c r="I54" s="14"/>
      <c r="J54" s="27">
        <f t="shared" ref="J54:V54" si="7">SUM(J55:J71)</f>
        <v>15797</v>
      </c>
      <c r="K54" s="27">
        <f t="shared" si="7"/>
        <v>15797</v>
      </c>
      <c r="L54" s="27">
        <f t="shared" si="7"/>
        <v>12100</v>
      </c>
      <c r="M54" s="27">
        <f t="shared" si="7"/>
        <v>0</v>
      </c>
      <c r="N54" s="27">
        <f t="shared" si="7"/>
        <v>3697</v>
      </c>
      <c r="O54" s="27">
        <f t="shared" si="7"/>
        <v>0</v>
      </c>
      <c r="P54" s="27">
        <f t="shared" si="7"/>
        <v>0</v>
      </c>
      <c r="Q54" s="27">
        <f t="shared" si="7"/>
        <v>0</v>
      </c>
      <c r="R54" s="27">
        <f t="shared" si="7"/>
        <v>0</v>
      </c>
      <c r="S54" s="27">
        <f t="shared" si="7"/>
        <v>0</v>
      </c>
      <c r="T54" s="27">
        <f t="shared" si="7"/>
        <v>0</v>
      </c>
      <c r="U54" s="27">
        <f t="shared" si="7"/>
        <v>0</v>
      </c>
      <c r="V54" s="27">
        <f t="shared" si="7"/>
        <v>14127</v>
      </c>
      <c r="W54" s="27">
        <f>SUM(W55:W66)</f>
        <v>7187</v>
      </c>
      <c r="X54" s="36"/>
      <c r="Y54" s="37"/>
      <c r="Z54" s="38"/>
      <c r="AA54" s="41"/>
      <c r="AB54" s="41"/>
      <c r="AC54" s="13"/>
      <c r="AD54" s="38"/>
      <c r="AE54" s="38"/>
      <c r="AF54" s="87">
        <f>J54/J7</f>
        <v>0.236406424801409</v>
      </c>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row>
    <row r="55" s="1" customFormat="1" ht="98" customHeight="1" spans="1:32">
      <c r="A55" s="20">
        <v>45</v>
      </c>
      <c r="B55" s="20" t="s">
        <v>283</v>
      </c>
      <c r="C55" s="20" t="s">
        <v>291</v>
      </c>
      <c r="D55" s="20" t="s">
        <v>289</v>
      </c>
      <c r="E55" s="20" t="s">
        <v>292</v>
      </c>
      <c r="F55" s="20" t="s">
        <v>37</v>
      </c>
      <c r="G55" s="20" t="s">
        <v>70</v>
      </c>
      <c r="H55" s="20" t="s">
        <v>174</v>
      </c>
      <c r="I55" s="21" t="s">
        <v>293</v>
      </c>
      <c r="J55" s="28">
        <f t="shared" ref="J55:J71" si="8">K55</f>
        <v>2000</v>
      </c>
      <c r="K55" s="28">
        <f t="shared" ref="K55:K71" si="9">L55+M55+N55+O55</f>
        <v>2000</v>
      </c>
      <c r="L55" s="28">
        <v>2000</v>
      </c>
      <c r="M55" s="28"/>
      <c r="N55" s="28"/>
      <c r="O55" s="28"/>
      <c r="P55" s="28"/>
      <c r="Q55" s="28"/>
      <c r="R55" s="28"/>
      <c r="S55" s="28"/>
      <c r="T55" s="28"/>
      <c r="U55" s="28"/>
      <c r="V55" s="28">
        <v>2000</v>
      </c>
      <c r="W55" s="28">
        <v>600</v>
      </c>
      <c r="X55" s="21" t="s">
        <v>542</v>
      </c>
      <c r="Y55" s="20" t="s">
        <v>421</v>
      </c>
      <c r="Z55" s="20">
        <v>102151</v>
      </c>
      <c r="AA55" s="21" t="s">
        <v>294</v>
      </c>
      <c r="AB55" s="21" t="s">
        <v>543</v>
      </c>
      <c r="AC55" s="20" t="s">
        <v>462</v>
      </c>
      <c r="AD55" s="20" t="s">
        <v>295</v>
      </c>
      <c r="AE55" s="20" t="s">
        <v>276</v>
      </c>
      <c r="AF55" s="88"/>
    </row>
    <row r="56" s="1" customFormat="1" ht="112" customHeight="1" spans="1:32">
      <c r="A56" s="20">
        <v>46</v>
      </c>
      <c r="B56" s="20" t="s">
        <v>290</v>
      </c>
      <c r="C56" s="20" t="s">
        <v>297</v>
      </c>
      <c r="D56" s="20" t="s">
        <v>289</v>
      </c>
      <c r="E56" s="20" t="s">
        <v>292</v>
      </c>
      <c r="F56" s="20" t="s">
        <v>37</v>
      </c>
      <c r="G56" s="20" t="s">
        <v>70</v>
      </c>
      <c r="H56" s="20" t="s">
        <v>298</v>
      </c>
      <c r="I56" s="21" t="s">
        <v>299</v>
      </c>
      <c r="J56" s="28">
        <f t="shared" si="8"/>
        <v>1000</v>
      </c>
      <c r="K56" s="28">
        <f t="shared" si="9"/>
        <v>1000</v>
      </c>
      <c r="L56" s="28">
        <v>1000</v>
      </c>
      <c r="M56" s="28"/>
      <c r="N56" s="28"/>
      <c r="O56" s="28"/>
      <c r="P56" s="28"/>
      <c r="Q56" s="28"/>
      <c r="R56" s="28"/>
      <c r="S56" s="28"/>
      <c r="T56" s="28"/>
      <c r="U56" s="28"/>
      <c r="V56" s="28">
        <v>1000</v>
      </c>
      <c r="W56" s="28">
        <v>300</v>
      </c>
      <c r="X56" s="21" t="s">
        <v>544</v>
      </c>
      <c r="Y56" s="20" t="s">
        <v>421</v>
      </c>
      <c r="Z56" s="20">
        <v>64544</v>
      </c>
      <c r="AA56" s="21" t="s">
        <v>300</v>
      </c>
      <c r="AB56" s="21" t="s">
        <v>545</v>
      </c>
      <c r="AC56" s="20" t="s">
        <v>462</v>
      </c>
      <c r="AD56" s="20" t="s">
        <v>295</v>
      </c>
      <c r="AE56" s="20" t="s">
        <v>276</v>
      </c>
      <c r="AF56" s="88"/>
    </row>
    <row r="57" s="1" customFormat="1" ht="148" customHeight="1" spans="1:32">
      <c r="A57" s="20">
        <v>47</v>
      </c>
      <c r="B57" s="20" t="s">
        <v>296</v>
      </c>
      <c r="C57" s="20" t="s">
        <v>302</v>
      </c>
      <c r="D57" s="20" t="s">
        <v>289</v>
      </c>
      <c r="E57" s="20" t="s">
        <v>303</v>
      </c>
      <c r="F57" s="20" t="s">
        <v>37</v>
      </c>
      <c r="G57" s="20" t="s">
        <v>304</v>
      </c>
      <c r="H57" s="20" t="s">
        <v>305</v>
      </c>
      <c r="I57" s="21" t="s">
        <v>306</v>
      </c>
      <c r="J57" s="28">
        <f t="shared" si="8"/>
        <v>3040</v>
      </c>
      <c r="K57" s="28">
        <f t="shared" si="9"/>
        <v>3040</v>
      </c>
      <c r="L57" s="28">
        <v>3040</v>
      </c>
      <c r="M57" s="28"/>
      <c r="N57" s="28"/>
      <c r="O57" s="28"/>
      <c r="P57" s="28"/>
      <c r="Q57" s="28"/>
      <c r="R57" s="28"/>
      <c r="S57" s="28"/>
      <c r="T57" s="28"/>
      <c r="U57" s="28"/>
      <c r="V57" s="28">
        <v>3040</v>
      </c>
      <c r="W57" s="28">
        <v>1000</v>
      </c>
      <c r="X57" s="21" t="s">
        <v>546</v>
      </c>
      <c r="Y57" s="20" t="s">
        <v>421</v>
      </c>
      <c r="Z57" s="20">
        <v>34512</v>
      </c>
      <c r="AA57" s="21" t="s">
        <v>307</v>
      </c>
      <c r="AB57" s="21" t="s">
        <v>546</v>
      </c>
      <c r="AC57" s="20" t="s">
        <v>462</v>
      </c>
      <c r="AD57" s="20" t="s">
        <v>308</v>
      </c>
      <c r="AE57" s="20" t="s">
        <v>309</v>
      </c>
      <c r="AF57" s="88"/>
    </row>
    <row r="58" s="1" customFormat="1" ht="90" customHeight="1" spans="1:32">
      <c r="A58" s="20">
        <v>48</v>
      </c>
      <c r="B58" s="20" t="s">
        <v>301</v>
      </c>
      <c r="C58" s="20" t="s">
        <v>311</v>
      </c>
      <c r="D58" s="20" t="s">
        <v>289</v>
      </c>
      <c r="E58" s="20" t="s">
        <v>303</v>
      </c>
      <c r="F58" s="20" t="s">
        <v>37</v>
      </c>
      <c r="G58" s="20" t="s">
        <v>304</v>
      </c>
      <c r="H58" s="20" t="s">
        <v>312</v>
      </c>
      <c r="I58" s="21" t="s">
        <v>313</v>
      </c>
      <c r="J58" s="28">
        <f t="shared" si="8"/>
        <v>4000</v>
      </c>
      <c r="K58" s="28">
        <f t="shared" si="9"/>
        <v>4000</v>
      </c>
      <c r="L58" s="28">
        <v>4000</v>
      </c>
      <c r="M58" s="28"/>
      <c r="N58" s="28"/>
      <c r="O58" s="28"/>
      <c r="P58" s="28"/>
      <c r="Q58" s="28"/>
      <c r="R58" s="28"/>
      <c r="S58" s="28"/>
      <c r="T58" s="28"/>
      <c r="U58" s="28"/>
      <c r="V58" s="28">
        <v>4000</v>
      </c>
      <c r="W58" s="28">
        <v>1200</v>
      </c>
      <c r="X58" s="21" t="s">
        <v>547</v>
      </c>
      <c r="Y58" s="20" t="s">
        <v>421</v>
      </c>
      <c r="Z58" s="20">
        <v>46815</v>
      </c>
      <c r="AA58" s="21" t="s">
        <v>307</v>
      </c>
      <c r="AB58" s="21" t="s">
        <v>548</v>
      </c>
      <c r="AC58" s="20" t="s">
        <v>462</v>
      </c>
      <c r="AD58" s="20" t="s">
        <v>308</v>
      </c>
      <c r="AE58" s="20" t="s">
        <v>309</v>
      </c>
      <c r="AF58" s="88"/>
    </row>
    <row r="59" s="1" customFormat="1" ht="252" customHeight="1" spans="1:32">
      <c r="A59" s="20">
        <v>49</v>
      </c>
      <c r="B59" s="20" t="s">
        <v>310</v>
      </c>
      <c r="C59" s="20" t="s">
        <v>315</v>
      </c>
      <c r="D59" s="20" t="s">
        <v>289</v>
      </c>
      <c r="E59" s="20" t="s">
        <v>316</v>
      </c>
      <c r="F59" s="20" t="s">
        <v>37</v>
      </c>
      <c r="G59" s="20" t="s">
        <v>70</v>
      </c>
      <c r="H59" s="20" t="s">
        <v>549</v>
      </c>
      <c r="I59" s="21" t="s">
        <v>550</v>
      </c>
      <c r="J59" s="28">
        <f t="shared" si="8"/>
        <v>860</v>
      </c>
      <c r="K59" s="28">
        <f t="shared" si="9"/>
        <v>860</v>
      </c>
      <c r="L59" s="28">
        <v>860</v>
      </c>
      <c r="M59" s="28"/>
      <c r="N59" s="28"/>
      <c r="O59" s="28"/>
      <c r="P59" s="28"/>
      <c r="Q59" s="28"/>
      <c r="R59" s="28"/>
      <c r="S59" s="28"/>
      <c r="T59" s="28"/>
      <c r="U59" s="28"/>
      <c r="V59" s="28">
        <v>860</v>
      </c>
      <c r="W59" s="28">
        <v>860</v>
      </c>
      <c r="X59" s="21" t="s">
        <v>551</v>
      </c>
      <c r="Y59" s="20" t="s">
        <v>421</v>
      </c>
      <c r="Z59" s="39">
        <v>81612</v>
      </c>
      <c r="AA59" s="21" t="s">
        <v>319</v>
      </c>
      <c r="AB59" s="21" t="s">
        <v>551</v>
      </c>
      <c r="AC59" s="20" t="s">
        <v>450</v>
      </c>
      <c r="AD59" s="20" t="s">
        <v>74</v>
      </c>
      <c r="AE59" s="40" t="s">
        <v>75</v>
      </c>
      <c r="AF59" s="88"/>
    </row>
    <row r="60" s="1" customFormat="1" ht="91" customHeight="1" spans="1:32">
      <c r="A60" s="20">
        <v>50</v>
      </c>
      <c r="B60" s="20" t="s">
        <v>314</v>
      </c>
      <c r="C60" s="20" t="s">
        <v>321</v>
      </c>
      <c r="D60" s="20" t="s">
        <v>289</v>
      </c>
      <c r="E60" s="20" t="s">
        <v>322</v>
      </c>
      <c r="F60" s="20" t="s">
        <v>37</v>
      </c>
      <c r="G60" s="20" t="s">
        <v>70</v>
      </c>
      <c r="H60" s="20" t="s">
        <v>323</v>
      </c>
      <c r="I60" s="21" t="s">
        <v>324</v>
      </c>
      <c r="J60" s="28">
        <f t="shared" si="8"/>
        <v>1200</v>
      </c>
      <c r="K60" s="28">
        <f t="shared" si="9"/>
        <v>1200</v>
      </c>
      <c r="L60" s="28">
        <v>1200</v>
      </c>
      <c r="M60" s="28"/>
      <c r="N60" s="28"/>
      <c r="O60" s="28"/>
      <c r="P60" s="28"/>
      <c r="Q60" s="28"/>
      <c r="R60" s="28"/>
      <c r="S60" s="28"/>
      <c r="T60" s="28"/>
      <c r="U60" s="28"/>
      <c r="V60" s="28">
        <v>1200</v>
      </c>
      <c r="W60" s="28">
        <v>1200</v>
      </c>
      <c r="X60" s="21" t="s">
        <v>552</v>
      </c>
      <c r="Y60" s="20" t="s">
        <v>421</v>
      </c>
      <c r="Z60" s="39">
        <v>6151</v>
      </c>
      <c r="AA60" s="21" t="s">
        <v>325</v>
      </c>
      <c r="AB60" s="21" t="s">
        <v>553</v>
      </c>
      <c r="AC60" s="20" t="s">
        <v>450</v>
      </c>
      <c r="AD60" s="20" t="s">
        <v>74</v>
      </c>
      <c r="AE60" s="40" t="s">
        <v>75</v>
      </c>
      <c r="AF60" s="88"/>
    </row>
    <row r="61" customFormat="1" ht="83" customHeight="1" spans="1:261">
      <c r="A61" s="20">
        <v>51</v>
      </c>
      <c r="B61" s="20" t="s">
        <v>320</v>
      </c>
      <c r="C61" s="20" t="s">
        <v>327</v>
      </c>
      <c r="D61" s="20" t="s">
        <v>289</v>
      </c>
      <c r="E61" s="20" t="s">
        <v>303</v>
      </c>
      <c r="F61" s="20" t="s">
        <v>37</v>
      </c>
      <c r="G61" s="20" t="s">
        <v>70</v>
      </c>
      <c r="H61" s="20" t="s">
        <v>182</v>
      </c>
      <c r="I61" s="21" t="s">
        <v>328</v>
      </c>
      <c r="J61" s="28">
        <f t="shared" si="8"/>
        <v>390</v>
      </c>
      <c r="K61" s="28">
        <f t="shared" si="9"/>
        <v>390</v>
      </c>
      <c r="L61" s="28"/>
      <c r="M61" s="28"/>
      <c r="N61" s="28">
        <v>390</v>
      </c>
      <c r="O61" s="28"/>
      <c r="P61" s="28"/>
      <c r="Q61" s="28"/>
      <c r="R61" s="28"/>
      <c r="S61" s="28"/>
      <c r="T61" s="28"/>
      <c r="U61" s="28"/>
      <c r="V61" s="28">
        <v>390</v>
      </c>
      <c r="W61" s="81">
        <v>390</v>
      </c>
      <c r="X61" s="21" t="s">
        <v>554</v>
      </c>
      <c r="Y61" s="20" t="s">
        <v>421</v>
      </c>
      <c r="Z61" s="39">
        <v>2510</v>
      </c>
      <c r="AA61" s="21" t="s">
        <v>329</v>
      </c>
      <c r="AB61" s="21" t="s">
        <v>555</v>
      </c>
      <c r="AC61" s="20" t="s">
        <v>463</v>
      </c>
      <c r="AD61" s="20" t="s">
        <v>106</v>
      </c>
      <c r="AE61" s="40" t="s">
        <v>107</v>
      </c>
      <c r="AF61" s="88" t="s">
        <v>330</v>
      </c>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row>
    <row r="62" customFormat="1" ht="70" customHeight="1" spans="1:261">
      <c r="A62" s="20">
        <v>52</v>
      </c>
      <c r="B62" s="20" t="s">
        <v>326</v>
      </c>
      <c r="C62" s="70" t="s">
        <v>332</v>
      </c>
      <c r="D62" s="20" t="s">
        <v>289</v>
      </c>
      <c r="E62" s="20" t="s">
        <v>292</v>
      </c>
      <c r="F62" s="20" t="s">
        <v>37</v>
      </c>
      <c r="G62" s="20" t="s">
        <v>70</v>
      </c>
      <c r="H62" s="20" t="s">
        <v>333</v>
      </c>
      <c r="I62" s="21" t="s">
        <v>334</v>
      </c>
      <c r="J62" s="28">
        <f t="shared" si="8"/>
        <v>390</v>
      </c>
      <c r="K62" s="28">
        <f t="shared" si="9"/>
        <v>390</v>
      </c>
      <c r="L62" s="28"/>
      <c r="M62" s="28"/>
      <c r="N62" s="28">
        <v>390</v>
      </c>
      <c r="O62" s="28"/>
      <c r="P62" s="28"/>
      <c r="Q62" s="28"/>
      <c r="R62" s="28"/>
      <c r="S62" s="28"/>
      <c r="T62" s="28"/>
      <c r="U62" s="28"/>
      <c r="V62" s="28">
        <v>390</v>
      </c>
      <c r="W62" s="81">
        <v>390</v>
      </c>
      <c r="X62" s="21" t="s">
        <v>556</v>
      </c>
      <c r="Y62" s="20" t="s">
        <v>421</v>
      </c>
      <c r="Z62" s="39">
        <v>7684</v>
      </c>
      <c r="AA62" s="21" t="s">
        <v>335</v>
      </c>
      <c r="AB62" s="21" t="s">
        <v>557</v>
      </c>
      <c r="AC62" s="20" t="s">
        <v>463</v>
      </c>
      <c r="AD62" s="20" t="s">
        <v>106</v>
      </c>
      <c r="AE62" s="40" t="s">
        <v>107</v>
      </c>
      <c r="AF62" s="88" t="s">
        <v>330</v>
      </c>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row>
    <row r="63" customFormat="1" ht="70" customHeight="1" spans="1:261">
      <c r="A63" s="20">
        <v>53</v>
      </c>
      <c r="B63" s="20" t="s">
        <v>331</v>
      </c>
      <c r="C63" s="70" t="s">
        <v>337</v>
      </c>
      <c r="D63" s="20" t="s">
        <v>289</v>
      </c>
      <c r="E63" s="20" t="s">
        <v>303</v>
      </c>
      <c r="F63" s="20" t="s">
        <v>37</v>
      </c>
      <c r="G63" s="20" t="s">
        <v>70</v>
      </c>
      <c r="H63" s="20" t="s">
        <v>338</v>
      </c>
      <c r="I63" s="21" t="s">
        <v>339</v>
      </c>
      <c r="J63" s="28">
        <f t="shared" si="8"/>
        <v>300</v>
      </c>
      <c r="K63" s="28">
        <f t="shared" si="9"/>
        <v>300</v>
      </c>
      <c r="L63" s="28"/>
      <c r="M63" s="28"/>
      <c r="N63" s="28">
        <v>300</v>
      </c>
      <c r="O63" s="28"/>
      <c r="P63" s="28"/>
      <c r="Q63" s="28"/>
      <c r="R63" s="28"/>
      <c r="S63" s="28"/>
      <c r="T63" s="28"/>
      <c r="U63" s="28"/>
      <c r="V63" s="28">
        <v>300</v>
      </c>
      <c r="W63" s="81">
        <v>300</v>
      </c>
      <c r="X63" s="21" t="s">
        <v>558</v>
      </c>
      <c r="Y63" s="20" t="s">
        <v>421</v>
      </c>
      <c r="Z63" s="39">
        <v>587</v>
      </c>
      <c r="AA63" s="21" t="s">
        <v>340</v>
      </c>
      <c r="AB63" s="21" t="s">
        <v>559</v>
      </c>
      <c r="AC63" s="20" t="s">
        <v>462</v>
      </c>
      <c r="AD63" s="20" t="s">
        <v>100</v>
      </c>
      <c r="AE63" s="40" t="s">
        <v>101</v>
      </c>
      <c r="AF63" s="88" t="s">
        <v>330</v>
      </c>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row>
    <row r="64" customFormat="1" ht="70" customHeight="1" spans="1:261">
      <c r="A64" s="20">
        <v>54</v>
      </c>
      <c r="B64" s="20" t="s">
        <v>336</v>
      </c>
      <c r="C64" s="70" t="s">
        <v>342</v>
      </c>
      <c r="D64" s="20" t="s">
        <v>289</v>
      </c>
      <c r="E64" s="20" t="s">
        <v>292</v>
      </c>
      <c r="F64" s="20" t="s">
        <v>37</v>
      </c>
      <c r="G64" s="20" t="s">
        <v>70</v>
      </c>
      <c r="H64" s="20" t="s">
        <v>343</v>
      </c>
      <c r="I64" s="21" t="s">
        <v>344</v>
      </c>
      <c r="J64" s="28">
        <f t="shared" si="8"/>
        <v>360</v>
      </c>
      <c r="K64" s="28">
        <f t="shared" si="9"/>
        <v>360</v>
      </c>
      <c r="L64" s="28"/>
      <c r="M64" s="28"/>
      <c r="N64" s="28">
        <v>360</v>
      </c>
      <c r="O64" s="28"/>
      <c r="P64" s="28"/>
      <c r="Q64" s="28"/>
      <c r="R64" s="28"/>
      <c r="S64" s="28"/>
      <c r="T64" s="28"/>
      <c r="U64" s="28"/>
      <c r="V64" s="28">
        <v>360</v>
      </c>
      <c r="W64" s="81">
        <v>360</v>
      </c>
      <c r="X64" s="21" t="s">
        <v>560</v>
      </c>
      <c r="Y64" s="20" t="s">
        <v>421</v>
      </c>
      <c r="Z64" s="39">
        <v>7948</v>
      </c>
      <c r="AA64" s="21" t="s">
        <v>345</v>
      </c>
      <c r="AB64" s="21" t="s">
        <v>561</v>
      </c>
      <c r="AC64" s="20" t="s">
        <v>530</v>
      </c>
      <c r="AD64" s="20" t="s">
        <v>243</v>
      </c>
      <c r="AE64" s="40" t="s">
        <v>244</v>
      </c>
      <c r="AF64" s="88" t="s">
        <v>330</v>
      </c>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row>
    <row r="65" customFormat="1" ht="70" customHeight="1" spans="1:261">
      <c r="A65" s="20">
        <v>55</v>
      </c>
      <c r="B65" s="20" t="s">
        <v>341</v>
      </c>
      <c r="C65" s="70" t="s">
        <v>347</v>
      </c>
      <c r="D65" s="20" t="s">
        <v>289</v>
      </c>
      <c r="E65" s="20" t="s">
        <v>292</v>
      </c>
      <c r="F65" s="20" t="s">
        <v>37</v>
      </c>
      <c r="G65" s="20" t="s">
        <v>70</v>
      </c>
      <c r="H65" s="20" t="s">
        <v>348</v>
      </c>
      <c r="I65" s="21" t="s">
        <v>349</v>
      </c>
      <c r="J65" s="28">
        <f t="shared" si="8"/>
        <v>197</v>
      </c>
      <c r="K65" s="28">
        <f t="shared" si="9"/>
        <v>197</v>
      </c>
      <c r="L65" s="28"/>
      <c r="M65" s="28"/>
      <c r="N65" s="28">
        <v>197</v>
      </c>
      <c r="O65" s="28"/>
      <c r="P65" s="28"/>
      <c r="Q65" s="28"/>
      <c r="R65" s="28"/>
      <c r="S65" s="28"/>
      <c r="T65" s="28"/>
      <c r="U65" s="28"/>
      <c r="V65" s="28">
        <v>197</v>
      </c>
      <c r="W65" s="81">
        <v>197</v>
      </c>
      <c r="X65" s="21" t="s">
        <v>562</v>
      </c>
      <c r="Y65" s="20" t="s">
        <v>421</v>
      </c>
      <c r="Z65" s="39">
        <v>1311</v>
      </c>
      <c r="AA65" s="21" t="s">
        <v>350</v>
      </c>
      <c r="AB65" s="21" t="s">
        <v>563</v>
      </c>
      <c r="AC65" s="20" t="s">
        <v>464</v>
      </c>
      <c r="AD65" s="20" t="s">
        <v>130</v>
      </c>
      <c r="AE65" s="40" t="s">
        <v>131</v>
      </c>
      <c r="AF65" s="88" t="s">
        <v>330</v>
      </c>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row>
    <row r="66" customFormat="1" ht="70" customHeight="1" spans="1:261">
      <c r="A66" s="20">
        <v>56</v>
      </c>
      <c r="B66" s="20" t="s">
        <v>346</v>
      </c>
      <c r="C66" s="70" t="s">
        <v>352</v>
      </c>
      <c r="D66" s="20" t="s">
        <v>289</v>
      </c>
      <c r="E66" s="20" t="s">
        <v>303</v>
      </c>
      <c r="F66" s="20" t="s">
        <v>37</v>
      </c>
      <c r="G66" s="20" t="s">
        <v>70</v>
      </c>
      <c r="H66" s="20" t="s">
        <v>353</v>
      </c>
      <c r="I66" s="21" t="s">
        <v>354</v>
      </c>
      <c r="J66" s="28">
        <f t="shared" si="8"/>
        <v>390</v>
      </c>
      <c r="K66" s="28">
        <f t="shared" si="9"/>
        <v>390</v>
      </c>
      <c r="L66" s="28"/>
      <c r="M66" s="28"/>
      <c r="N66" s="28">
        <v>390</v>
      </c>
      <c r="O66" s="28"/>
      <c r="P66" s="28"/>
      <c r="Q66" s="28"/>
      <c r="R66" s="28"/>
      <c r="S66" s="28"/>
      <c r="T66" s="28"/>
      <c r="U66" s="28"/>
      <c r="V66" s="28">
        <v>390</v>
      </c>
      <c r="W66" s="81">
        <v>390</v>
      </c>
      <c r="X66" s="21" t="s">
        <v>564</v>
      </c>
      <c r="Y66" s="20" t="s">
        <v>421</v>
      </c>
      <c r="Z66" s="39">
        <v>9181</v>
      </c>
      <c r="AA66" s="21" t="s">
        <v>355</v>
      </c>
      <c r="AB66" s="21" t="s">
        <v>565</v>
      </c>
      <c r="AC66" s="20" t="s">
        <v>465</v>
      </c>
      <c r="AD66" s="20" t="s">
        <v>118</v>
      </c>
      <c r="AE66" s="40" t="s">
        <v>119</v>
      </c>
      <c r="AF66" s="88" t="s">
        <v>330</v>
      </c>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row>
    <row r="67" customFormat="1" ht="70" customHeight="1" spans="1:261">
      <c r="A67" s="20">
        <v>57</v>
      </c>
      <c r="B67" s="20" t="s">
        <v>351</v>
      </c>
      <c r="C67" s="70" t="s">
        <v>357</v>
      </c>
      <c r="D67" s="20" t="s">
        <v>289</v>
      </c>
      <c r="E67" s="20" t="s">
        <v>303</v>
      </c>
      <c r="F67" s="20" t="s">
        <v>37</v>
      </c>
      <c r="G67" s="20" t="s">
        <v>70</v>
      </c>
      <c r="H67" s="20" t="s">
        <v>358</v>
      </c>
      <c r="I67" s="21" t="s">
        <v>359</v>
      </c>
      <c r="J67" s="28">
        <f t="shared" si="8"/>
        <v>380</v>
      </c>
      <c r="K67" s="28">
        <f t="shared" si="9"/>
        <v>380</v>
      </c>
      <c r="L67" s="28"/>
      <c r="M67" s="28"/>
      <c r="N67" s="28">
        <v>380</v>
      </c>
      <c r="O67" s="28"/>
      <c r="P67" s="28"/>
      <c r="Q67" s="28"/>
      <c r="R67" s="28"/>
      <c r="S67" s="28"/>
      <c r="T67" s="28"/>
      <c r="U67" s="28"/>
      <c r="V67" s="28">
        <v>0</v>
      </c>
      <c r="W67" s="81">
        <v>0</v>
      </c>
      <c r="X67" s="21" t="s">
        <v>566</v>
      </c>
      <c r="Y67" s="20" t="s">
        <v>421</v>
      </c>
      <c r="Z67" s="39">
        <v>5945</v>
      </c>
      <c r="AA67" s="21" t="s">
        <v>360</v>
      </c>
      <c r="AB67" s="21" t="s">
        <v>567</v>
      </c>
      <c r="AC67" s="20" t="s">
        <v>463</v>
      </c>
      <c r="AD67" s="20" t="s">
        <v>106</v>
      </c>
      <c r="AE67" s="40" t="s">
        <v>107</v>
      </c>
      <c r="AF67" s="88" t="s">
        <v>361</v>
      </c>
      <c r="AG67" s="1"/>
      <c r="AH67" s="1"/>
      <c r="AI67" s="1">
        <v>1</v>
      </c>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row>
    <row r="68" customFormat="1" ht="70" customHeight="1" spans="1:261">
      <c r="A68" s="20">
        <v>58</v>
      </c>
      <c r="B68" s="20" t="s">
        <v>356</v>
      </c>
      <c r="C68" s="70" t="s">
        <v>363</v>
      </c>
      <c r="D68" s="20" t="s">
        <v>289</v>
      </c>
      <c r="E68" s="20" t="s">
        <v>303</v>
      </c>
      <c r="F68" s="20" t="s">
        <v>37</v>
      </c>
      <c r="G68" s="20" t="s">
        <v>70</v>
      </c>
      <c r="H68" s="20" t="s">
        <v>364</v>
      </c>
      <c r="I68" s="21" t="s">
        <v>365</v>
      </c>
      <c r="J68" s="28">
        <f t="shared" si="8"/>
        <v>390</v>
      </c>
      <c r="K68" s="28">
        <f t="shared" si="9"/>
        <v>390</v>
      </c>
      <c r="L68" s="28"/>
      <c r="M68" s="28"/>
      <c r="N68" s="28">
        <v>390</v>
      </c>
      <c r="O68" s="28"/>
      <c r="P68" s="28"/>
      <c r="Q68" s="28"/>
      <c r="R68" s="28"/>
      <c r="S68" s="28"/>
      <c r="T68" s="28"/>
      <c r="U68" s="28"/>
      <c r="V68" s="28">
        <v>0</v>
      </c>
      <c r="W68" s="28">
        <v>0</v>
      </c>
      <c r="X68" s="21" t="s">
        <v>568</v>
      </c>
      <c r="Y68" s="20" t="s">
        <v>421</v>
      </c>
      <c r="Z68" s="39">
        <v>4131</v>
      </c>
      <c r="AA68" s="21" t="s">
        <v>366</v>
      </c>
      <c r="AB68" s="21" t="s">
        <v>569</v>
      </c>
      <c r="AC68" s="20" t="s">
        <v>466</v>
      </c>
      <c r="AD68" s="20" t="s">
        <v>124</v>
      </c>
      <c r="AE68" s="40" t="s">
        <v>125</v>
      </c>
      <c r="AF68" s="88" t="s">
        <v>361</v>
      </c>
      <c r="AG68" s="1"/>
      <c r="AH68" s="1"/>
      <c r="AI68" s="1">
        <v>1</v>
      </c>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row>
    <row r="69" customFormat="1" ht="70" customHeight="1" spans="1:261">
      <c r="A69" s="20">
        <v>59</v>
      </c>
      <c r="B69" s="20" t="s">
        <v>362</v>
      </c>
      <c r="C69" s="70" t="s">
        <v>368</v>
      </c>
      <c r="D69" s="20" t="s">
        <v>289</v>
      </c>
      <c r="E69" s="20" t="s">
        <v>303</v>
      </c>
      <c r="F69" s="20" t="s">
        <v>37</v>
      </c>
      <c r="G69" s="20" t="s">
        <v>70</v>
      </c>
      <c r="H69" s="20" t="s">
        <v>369</v>
      </c>
      <c r="I69" s="21" t="s">
        <v>370</v>
      </c>
      <c r="J69" s="28">
        <f t="shared" si="8"/>
        <v>360</v>
      </c>
      <c r="K69" s="28">
        <f t="shared" si="9"/>
        <v>360</v>
      </c>
      <c r="L69" s="28"/>
      <c r="M69" s="28"/>
      <c r="N69" s="28">
        <v>360</v>
      </c>
      <c r="O69" s="28"/>
      <c r="P69" s="28"/>
      <c r="Q69" s="28"/>
      <c r="R69" s="28"/>
      <c r="S69" s="28"/>
      <c r="T69" s="28"/>
      <c r="U69" s="28"/>
      <c r="V69" s="28">
        <v>0</v>
      </c>
      <c r="W69" s="28">
        <v>0</v>
      </c>
      <c r="X69" s="21" t="s">
        <v>570</v>
      </c>
      <c r="Y69" s="20" t="s">
        <v>421</v>
      </c>
      <c r="Z69" s="39">
        <v>3748</v>
      </c>
      <c r="AA69" s="21" t="s">
        <v>371</v>
      </c>
      <c r="AB69" s="21" t="s">
        <v>571</v>
      </c>
      <c r="AC69" s="20" t="s">
        <v>572</v>
      </c>
      <c r="AD69" s="20" t="s">
        <v>372</v>
      </c>
      <c r="AE69" s="40" t="s">
        <v>373</v>
      </c>
      <c r="AF69" s="88" t="s">
        <v>361</v>
      </c>
      <c r="AG69" s="1"/>
      <c r="AH69" s="1"/>
      <c r="AI69" s="1">
        <v>1</v>
      </c>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row>
    <row r="70" customFormat="1" ht="70" customHeight="1" spans="1:261">
      <c r="A70" s="20">
        <v>60</v>
      </c>
      <c r="B70" s="20" t="s">
        <v>367</v>
      </c>
      <c r="C70" s="70" t="s">
        <v>375</v>
      </c>
      <c r="D70" s="20" t="s">
        <v>289</v>
      </c>
      <c r="E70" s="20" t="s">
        <v>303</v>
      </c>
      <c r="F70" s="20" t="s">
        <v>37</v>
      </c>
      <c r="G70" s="20" t="s">
        <v>70</v>
      </c>
      <c r="H70" s="20" t="s">
        <v>234</v>
      </c>
      <c r="I70" s="21" t="s">
        <v>376</v>
      </c>
      <c r="J70" s="28">
        <f t="shared" si="8"/>
        <v>200</v>
      </c>
      <c r="K70" s="28">
        <f t="shared" si="9"/>
        <v>200</v>
      </c>
      <c r="L70" s="28"/>
      <c r="M70" s="28"/>
      <c r="N70" s="28">
        <v>200</v>
      </c>
      <c r="O70" s="28"/>
      <c r="P70" s="28"/>
      <c r="Q70" s="28"/>
      <c r="R70" s="28"/>
      <c r="S70" s="28"/>
      <c r="T70" s="28"/>
      <c r="U70" s="28"/>
      <c r="V70" s="28">
        <v>0</v>
      </c>
      <c r="W70" s="28">
        <v>0</v>
      </c>
      <c r="X70" s="21" t="s">
        <v>573</v>
      </c>
      <c r="Y70" s="20" t="s">
        <v>421</v>
      </c>
      <c r="Z70" s="39">
        <v>2444</v>
      </c>
      <c r="AA70" s="21" t="s">
        <v>377</v>
      </c>
      <c r="AB70" s="21" t="s">
        <v>574</v>
      </c>
      <c r="AC70" s="20" t="s">
        <v>461</v>
      </c>
      <c r="AD70" s="20" t="s">
        <v>88</v>
      </c>
      <c r="AE70" s="40" t="s">
        <v>89</v>
      </c>
      <c r="AF70" s="88" t="s">
        <v>361</v>
      </c>
      <c r="AG70" s="1"/>
      <c r="AH70" s="1"/>
      <c r="AI70" s="1">
        <v>1</v>
      </c>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row>
    <row r="71" customFormat="1" ht="70" customHeight="1" spans="1:261">
      <c r="A71" s="20">
        <v>61</v>
      </c>
      <c r="B71" s="20" t="s">
        <v>374</v>
      </c>
      <c r="C71" s="70" t="s">
        <v>379</v>
      </c>
      <c r="D71" s="20" t="s">
        <v>289</v>
      </c>
      <c r="E71" s="20" t="s">
        <v>303</v>
      </c>
      <c r="F71" s="20" t="s">
        <v>37</v>
      </c>
      <c r="G71" s="20" t="s">
        <v>70</v>
      </c>
      <c r="H71" s="20" t="s">
        <v>380</v>
      </c>
      <c r="I71" s="21" t="s">
        <v>381</v>
      </c>
      <c r="J71" s="28">
        <f t="shared" si="8"/>
        <v>340</v>
      </c>
      <c r="K71" s="28">
        <f t="shared" si="9"/>
        <v>340</v>
      </c>
      <c r="L71" s="28"/>
      <c r="M71" s="28"/>
      <c r="N71" s="28">
        <v>340</v>
      </c>
      <c r="O71" s="28"/>
      <c r="P71" s="28"/>
      <c r="Q71" s="28"/>
      <c r="R71" s="28"/>
      <c r="S71" s="28"/>
      <c r="T71" s="28"/>
      <c r="U71" s="28"/>
      <c r="V71" s="28">
        <v>0</v>
      </c>
      <c r="W71" s="28">
        <v>0</v>
      </c>
      <c r="X71" s="21" t="s">
        <v>575</v>
      </c>
      <c r="Y71" s="20" t="s">
        <v>421</v>
      </c>
      <c r="Z71" s="39">
        <v>1246</v>
      </c>
      <c r="AA71" s="21" t="s">
        <v>382</v>
      </c>
      <c r="AB71" s="21" t="s">
        <v>576</v>
      </c>
      <c r="AC71" s="20" t="s">
        <v>464</v>
      </c>
      <c r="AD71" s="20" t="s">
        <v>112</v>
      </c>
      <c r="AE71" s="40" t="s">
        <v>113</v>
      </c>
      <c r="AF71" s="88" t="s">
        <v>361</v>
      </c>
      <c r="AG71" s="1"/>
      <c r="AH71" s="1"/>
      <c r="AI71" s="1">
        <v>1</v>
      </c>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row>
    <row r="72" s="5" customFormat="1" ht="25" customHeight="1" spans="1:261">
      <c r="A72" s="15" t="s">
        <v>383</v>
      </c>
      <c r="B72" s="16"/>
      <c r="C72" s="17" t="s">
        <v>384</v>
      </c>
      <c r="D72" s="18"/>
      <c r="E72" s="19"/>
      <c r="F72" s="13"/>
      <c r="G72" s="13"/>
      <c r="H72" s="13"/>
      <c r="I72" s="14"/>
      <c r="J72" s="27">
        <f t="shared" ref="J72:W72" si="10">SUM(J73:J75)</f>
        <v>609.6</v>
      </c>
      <c r="K72" s="27">
        <f t="shared" si="10"/>
        <v>609.6</v>
      </c>
      <c r="L72" s="27">
        <f t="shared" si="10"/>
        <v>609.6</v>
      </c>
      <c r="M72" s="27">
        <f t="shared" si="10"/>
        <v>0</v>
      </c>
      <c r="N72" s="27">
        <f t="shared" si="10"/>
        <v>0</v>
      </c>
      <c r="O72" s="27">
        <f t="shared" si="10"/>
        <v>0</v>
      </c>
      <c r="P72" s="27">
        <f t="shared" si="10"/>
        <v>0</v>
      </c>
      <c r="Q72" s="27">
        <f t="shared" si="10"/>
        <v>0</v>
      </c>
      <c r="R72" s="27">
        <f t="shared" si="10"/>
        <v>0</v>
      </c>
      <c r="S72" s="27">
        <f t="shared" si="10"/>
        <v>0</v>
      </c>
      <c r="T72" s="27">
        <f t="shared" si="10"/>
        <v>0</v>
      </c>
      <c r="U72" s="27">
        <f t="shared" si="10"/>
        <v>0</v>
      </c>
      <c r="V72" s="27">
        <f t="shared" si="10"/>
        <v>396.1</v>
      </c>
      <c r="W72" s="27">
        <f t="shared" si="10"/>
        <v>396.1</v>
      </c>
      <c r="X72" s="36"/>
      <c r="Y72" s="37"/>
      <c r="Z72" s="38"/>
      <c r="AA72" s="41"/>
      <c r="AB72" s="41"/>
      <c r="AC72" s="13"/>
      <c r="AD72" s="38"/>
      <c r="AE72" s="38"/>
      <c r="AF72" s="87">
        <f>J72/J7</f>
        <v>0.00912283069943273</v>
      </c>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row>
    <row r="73" s="1" customFormat="1" ht="88" customHeight="1" spans="1:32">
      <c r="A73" s="20">
        <v>62</v>
      </c>
      <c r="B73" s="20" t="s">
        <v>378</v>
      </c>
      <c r="C73" s="20" t="s">
        <v>386</v>
      </c>
      <c r="D73" s="20" t="s">
        <v>384</v>
      </c>
      <c r="E73" s="20" t="s">
        <v>387</v>
      </c>
      <c r="F73" s="20" t="s">
        <v>37</v>
      </c>
      <c r="G73" s="20" t="s">
        <v>56</v>
      </c>
      <c r="H73" s="20" t="s">
        <v>388</v>
      </c>
      <c r="I73" s="21" t="s">
        <v>389</v>
      </c>
      <c r="J73" s="28">
        <f t="shared" ref="J73:J75" si="11">K73</f>
        <v>296.1</v>
      </c>
      <c r="K73" s="28">
        <f t="shared" ref="K73:K75" si="12">L73+M73+N73+O73</f>
        <v>296.1</v>
      </c>
      <c r="L73" s="28">
        <v>296.1</v>
      </c>
      <c r="M73" s="28"/>
      <c r="N73" s="28"/>
      <c r="O73" s="28"/>
      <c r="P73" s="28"/>
      <c r="Q73" s="28"/>
      <c r="R73" s="28"/>
      <c r="S73" s="28"/>
      <c r="T73" s="28"/>
      <c r="U73" s="28"/>
      <c r="V73" s="28">
        <v>296.1</v>
      </c>
      <c r="W73" s="28">
        <v>296.1</v>
      </c>
      <c r="X73" s="21" t="s">
        <v>577</v>
      </c>
      <c r="Y73" s="20" t="s">
        <v>421</v>
      </c>
      <c r="Z73" s="20">
        <v>141</v>
      </c>
      <c r="AA73" s="21" t="s">
        <v>390</v>
      </c>
      <c r="AB73" s="21" t="s">
        <v>578</v>
      </c>
      <c r="AC73" s="20" t="s">
        <v>461</v>
      </c>
      <c r="AD73" s="20" t="s">
        <v>391</v>
      </c>
      <c r="AE73" s="20" t="s">
        <v>392</v>
      </c>
      <c r="AF73" s="88"/>
    </row>
    <row r="74" customFormat="1" ht="88" customHeight="1" spans="1:261">
      <c r="A74" s="20">
        <v>63</v>
      </c>
      <c r="B74" s="20" t="s">
        <v>385</v>
      </c>
      <c r="C74" s="20" t="s">
        <v>394</v>
      </c>
      <c r="D74" s="20" t="s">
        <v>384</v>
      </c>
      <c r="E74" s="20" t="s">
        <v>395</v>
      </c>
      <c r="F74" s="20" t="s">
        <v>37</v>
      </c>
      <c r="G74" s="20" t="s">
        <v>70</v>
      </c>
      <c r="H74" s="20" t="s">
        <v>396</v>
      </c>
      <c r="I74" s="21" t="s">
        <v>397</v>
      </c>
      <c r="J74" s="28">
        <f t="shared" si="11"/>
        <v>100</v>
      </c>
      <c r="K74" s="28">
        <f t="shared" si="12"/>
        <v>100</v>
      </c>
      <c r="L74" s="28">
        <v>100</v>
      </c>
      <c r="M74" s="28"/>
      <c r="N74" s="28"/>
      <c r="O74" s="28"/>
      <c r="P74" s="28"/>
      <c r="Q74" s="28"/>
      <c r="R74" s="28"/>
      <c r="S74" s="28"/>
      <c r="T74" s="28"/>
      <c r="U74" s="28"/>
      <c r="V74" s="28">
        <v>100</v>
      </c>
      <c r="W74" s="28">
        <v>100</v>
      </c>
      <c r="X74" s="21" t="s">
        <v>579</v>
      </c>
      <c r="Y74" s="20" t="s">
        <v>421</v>
      </c>
      <c r="Z74" s="39">
        <v>394</v>
      </c>
      <c r="AA74" s="43" t="s">
        <v>398</v>
      </c>
      <c r="AB74" s="21" t="s">
        <v>580</v>
      </c>
      <c r="AC74" s="20" t="s">
        <v>450</v>
      </c>
      <c r="AD74" s="20" t="s">
        <v>94</v>
      </c>
      <c r="AE74" s="40" t="s">
        <v>95</v>
      </c>
      <c r="AF74" s="88"/>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row>
    <row r="75" s="1" customFormat="1" ht="88" customHeight="1" spans="1:32">
      <c r="A75" s="20">
        <v>64</v>
      </c>
      <c r="B75" s="20" t="s">
        <v>393</v>
      </c>
      <c r="C75" s="20" t="s">
        <v>400</v>
      </c>
      <c r="D75" s="20" t="s">
        <v>384</v>
      </c>
      <c r="E75" s="20" t="s">
        <v>401</v>
      </c>
      <c r="F75" s="20" t="s">
        <v>37</v>
      </c>
      <c r="G75" s="20" t="s">
        <v>70</v>
      </c>
      <c r="H75" s="20" t="s">
        <v>402</v>
      </c>
      <c r="I75" s="21" t="s">
        <v>403</v>
      </c>
      <c r="J75" s="28">
        <f t="shared" si="11"/>
        <v>213.5</v>
      </c>
      <c r="K75" s="28">
        <f t="shared" si="12"/>
        <v>213.5</v>
      </c>
      <c r="L75" s="28">
        <v>213.5</v>
      </c>
      <c r="M75" s="28"/>
      <c r="N75" s="28"/>
      <c r="O75" s="28"/>
      <c r="P75" s="28"/>
      <c r="Q75" s="28"/>
      <c r="R75" s="28"/>
      <c r="S75" s="28"/>
      <c r="T75" s="28"/>
      <c r="U75" s="28"/>
      <c r="V75" s="28">
        <v>0</v>
      </c>
      <c r="W75" s="28">
        <v>0</v>
      </c>
      <c r="X75" s="21" t="s">
        <v>581</v>
      </c>
      <c r="Y75" s="20" t="s">
        <v>421</v>
      </c>
      <c r="Z75" s="20">
        <v>6981</v>
      </c>
      <c r="AA75" s="43" t="s">
        <v>404</v>
      </c>
      <c r="AB75" s="21" t="s">
        <v>582</v>
      </c>
      <c r="AC75" s="20" t="s">
        <v>461</v>
      </c>
      <c r="AD75" s="20" t="s">
        <v>405</v>
      </c>
      <c r="AE75" s="20" t="s">
        <v>406</v>
      </c>
      <c r="AF75" s="88" t="s">
        <v>237</v>
      </c>
    </row>
    <row r="76" s="5" customFormat="1" ht="25" customHeight="1" spans="1:261">
      <c r="A76" s="15" t="s">
        <v>407</v>
      </c>
      <c r="B76" s="16"/>
      <c r="C76" s="17" t="s">
        <v>408</v>
      </c>
      <c r="D76" s="18"/>
      <c r="E76" s="19"/>
      <c r="F76" s="13"/>
      <c r="G76" s="13"/>
      <c r="H76" s="13"/>
      <c r="I76" s="14"/>
      <c r="J76" s="27">
        <f t="shared" ref="J76:W76" si="13">J77</f>
        <v>1400</v>
      </c>
      <c r="K76" s="27">
        <f t="shared" si="13"/>
        <v>1400</v>
      </c>
      <c r="L76" s="27">
        <f t="shared" si="13"/>
        <v>1400</v>
      </c>
      <c r="M76" s="27">
        <f t="shared" si="13"/>
        <v>0</v>
      </c>
      <c r="N76" s="27">
        <f t="shared" si="13"/>
        <v>0</v>
      </c>
      <c r="O76" s="27">
        <f t="shared" si="13"/>
        <v>0</v>
      </c>
      <c r="P76" s="27">
        <f t="shared" si="13"/>
        <v>0</v>
      </c>
      <c r="Q76" s="27">
        <f t="shared" si="13"/>
        <v>0</v>
      </c>
      <c r="R76" s="27">
        <f t="shared" si="13"/>
        <v>0</v>
      </c>
      <c r="S76" s="27">
        <f t="shared" si="13"/>
        <v>0</v>
      </c>
      <c r="T76" s="27">
        <f t="shared" si="13"/>
        <v>0</v>
      </c>
      <c r="U76" s="27">
        <f t="shared" si="13"/>
        <v>0</v>
      </c>
      <c r="V76" s="27">
        <f t="shared" si="13"/>
        <v>1400</v>
      </c>
      <c r="W76" s="27">
        <f t="shared" si="13"/>
        <v>300</v>
      </c>
      <c r="X76" s="36"/>
      <c r="Y76" s="37"/>
      <c r="Z76" s="38"/>
      <c r="AA76" s="41"/>
      <c r="AB76" s="41"/>
      <c r="AC76" s="13"/>
      <c r="AD76" s="38"/>
      <c r="AE76" s="38"/>
      <c r="AF76" s="87">
        <f>J76/J7</f>
        <v>0.0209513828399046</v>
      </c>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row>
    <row r="77" s="1" customFormat="1" ht="121" customHeight="1" spans="1:32">
      <c r="A77" s="20">
        <v>65</v>
      </c>
      <c r="B77" s="20" t="s">
        <v>399</v>
      </c>
      <c r="C77" s="20" t="s">
        <v>410</v>
      </c>
      <c r="D77" s="20" t="s">
        <v>408</v>
      </c>
      <c r="E77" s="20" t="s">
        <v>411</v>
      </c>
      <c r="F77" s="20" t="s">
        <v>37</v>
      </c>
      <c r="G77" s="20" t="s">
        <v>304</v>
      </c>
      <c r="H77" s="20" t="s">
        <v>39</v>
      </c>
      <c r="I77" s="21" t="s">
        <v>412</v>
      </c>
      <c r="J77" s="28">
        <f t="shared" ref="J77:J81" si="14">K77</f>
        <v>1400</v>
      </c>
      <c r="K77" s="28">
        <f t="shared" ref="K77:K81" si="15">L77+M77+N77+O77</f>
        <v>1400</v>
      </c>
      <c r="L77" s="28">
        <v>1400</v>
      </c>
      <c r="M77" s="28"/>
      <c r="N77" s="28"/>
      <c r="O77" s="28"/>
      <c r="P77" s="28"/>
      <c r="Q77" s="28"/>
      <c r="R77" s="28"/>
      <c r="S77" s="28"/>
      <c r="T77" s="28"/>
      <c r="U77" s="28"/>
      <c r="V77" s="28">
        <v>1400</v>
      </c>
      <c r="W77" s="28">
        <v>300</v>
      </c>
      <c r="X77" s="21" t="s">
        <v>583</v>
      </c>
      <c r="Y77" s="20" t="s">
        <v>421</v>
      </c>
      <c r="Z77" s="20">
        <v>6956</v>
      </c>
      <c r="AA77" s="21" t="s">
        <v>413</v>
      </c>
      <c r="AB77" s="21" t="s">
        <v>584</v>
      </c>
      <c r="AC77" s="20" t="s">
        <v>585</v>
      </c>
      <c r="AD77" s="20" t="s">
        <v>414</v>
      </c>
      <c r="AE77" s="20" t="s">
        <v>415</v>
      </c>
      <c r="AF77" s="88"/>
    </row>
    <row r="78" s="5" customFormat="1" ht="25" customHeight="1" spans="1:261">
      <c r="A78" s="15" t="s">
        <v>416</v>
      </c>
      <c r="B78" s="16"/>
      <c r="C78" s="17" t="s">
        <v>417</v>
      </c>
      <c r="D78" s="18"/>
      <c r="E78" s="19"/>
      <c r="F78" s="13"/>
      <c r="G78" s="13"/>
      <c r="H78" s="13"/>
      <c r="I78" s="14"/>
      <c r="J78" s="27">
        <f t="shared" ref="J78:W78" si="16">J79</f>
        <v>700</v>
      </c>
      <c r="K78" s="27">
        <f t="shared" si="16"/>
        <v>700</v>
      </c>
      <c r="L78" s="27">
        <f t="shared" si="16"/>
        <v>700</v>
      </c>
      <c r="M78" s="27">
        <f t="shared" si="16"/>
        <v>0</v>
      </c>
      <c r="N78" s="27">
        <f t="shared" si="16"/>
        <v>0</v>
      </c>
      <c r="O78" s="27">
        <f t="shared" si="16"/>
        <v>0</v>
      </c>
      <c r="P78" s="27">
        <f t="shared" si="16"/>
        <v>0</v>
      </c>
      <c r="Q78" s="27">
        <f t="shared" si="16"/>
        <v>0</v>
      </c>
      <c r="R78" s="27">
        <f t="shared" si="16"/>
        <v>0</v>
      </c>
      <c r="S78" s="27">
        <f t="shared" si="16"/>
        <v>0</v>
      </c>
      <c r="T78" s="27">
        <f t="shared" si="16"/>
        <v>0</v>
      </c>
      <c r="U78" s="27">
        <f t="shared" si="16"/>
        <v>0</v>
      </c>
      <c r="V78" s="27">
        <f t="shared" si="16"/>
        <v>0</v>
      </c>
      <c r="W78" s="27">
        <f t="shared" si="16"/>
        <v>0</v>
      </c>
      <c r="X78" s="36"/>
      <c r="Y78" s="37"/>
      <c r="Z78" s="38"/>
      <c r="AA78" s="41"/>
      <c r="AB78" s="41"/>
      <c r="AC78" s="13"/>
      <c r="AD78" s="38"/>
      <c r="AE78" s="38"/>
      <c r="AF78" s="87">
        <f>J78/J7</f>
        <v>0.0104756914199523</v>
      </c>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row>
    <row r="79" s="1" customFormat="1" ht="80" customHeight="1" spans="1:35">
      <c r="A79" s="20">
        <v>66</v>
      </c>
      <c r="B79" s="20" t="s">
        <v>409</v>
      </c>
      <c r="C79" s="20" t="s">
        <v>419</v>
      </c>
      <c r="D79" s="20" t="s">
        <v>417</v>
      </c>
      <c r="E79" s="20" t="s">
        <v>417</v>
      </c>
      <c r="F79" s="20" t="s">
        <v>37</v>
      </c>
      <c r="G79" s="20" t="s">
        <v>304</v>
      </c>
      <c r="H79" s="20" t="s">
        <v>402</v>
      </c>
      <c r="I79" s="21" t="s">
        <v>420</v>
      </c>
      <c r="J79" s="28">
        <f t="shared" si="14"/>
        <v>700</v>
      </c>
      <c r="K79" s="28">
        <f t="shared" si="15"/>
        <v>700</v>
      </c>
      <c r="L79" s="28">
        <v>700</v>
      </c>
      <c r="M79" s="28"/>
      <c r="N79" s="28"/>
      <c r="O79" s="28"/>
      <c r="P79" s="28"/>
      <c r="Q79" s="28"/>
      <c r="R79" s="28"/>
      <c r="S79" s="28"/>
      <c r="T79" s="28"/>
      <c r="U79" s="28"/>
      <c r="V79" s="28">
        <v>0</v>
      </c>
      <c r="W79" s="28">
        <v>0</v>
      </c>
      <c r="X79" s="21" t="s">
        <v>586</v>
      </c>
      <c r="Y79" s="20" t="s">
        <v>421</v>
      </c>
      <c r="Z79" s="20" t="s">
        <v>421</v>
      </c>
      <c r="AA79" s="21" t="s">
        <v>422</v>
      </c>
      <c r="AB79" s="21" t="s">
        <v>422</v>
      </c>
      <c r="AC79" s="20" t="s">
        <v>447</v>
      </c>
      <c r="AD79" s="20" t="s">
        <v>423</v>
      </c>
      <c r="AE79" s="20" t="s">
        <v>424</v>
      </c>
      <c r="AF79" s="88" t="s">
        <v>237</v>
      </c>
      <c r="AI79" s="1">
        <v>1</v>
      </c>
    </row>
    <row r="80" s="5" customFormat="1" ht="25" customHeight="1" spans="1:261">
      <c r="A80" s="15" t="s">
        <v>425</v>
      </c>
      <c r="B80" s="16"/>
      <c r="C80" s="17" t="s">
        <v>426</v>
      </c>
      <c r="D80" s="18"/>
      <c r="E80" s="19"/>
      <c r="F80" s="13"/>
      <c r="G80" s="13"/>
      <c r="H80" s="13"/>
      <c r="I80" s="14"/>
      <c r="J80" s="27">
        <f t="shared" ref="J80:W80" si="17">SUM(J81:J81)</f>
        <v>50</v>
      </c>
      <c r="K80" s="27">
        <f t="shared" si="17"/>
        <v>50</v>
      </c>
      <c r="L80" s="27">
        <f t="shared" si="17"/>
        <v>0</v>
      </c>
      <c r="M80" s="27">
        <f t="shared" si="17"/>
        <v>0</v>
      </c>
      <c r="N80" s="27">
        <f t="shared" si="17"/>
        <v>0</v>
      </c>
      <c r="O80" s="27">
        <f t="shared" si="17"/>
        <v>50</v>
      </c>
      <c r="P80" s="27">
        <f t="shared" si="17"/>
        <v>0</v>
      </c>
      <c r="Q80" s="27">
        <f t="shared" si="17"/>
        <v>0</v>
      </c>
      <c r="R80" s="27">
        <f t="shared" si="17"/>
        <v>0</v>
      </c>
      <c r="S80" s="27">
        <f t="shared" si="17"/>
        <v>0</v>
      </c>
      <c r="T80" s="27">
        <f t="shared" si="17"/>
        <v>0</v>
      </c>
      <c r="U80" s="27">
        <f t="shared" si="17"/>
        <v>0</v>
      </c>
      <c r="V80" s="27">
        <f t="shared" si="17"/>
        <v>50</v>
      </c>
      <c r="W80" s="27">
        <f t="shared" si="17"/>
        <v>50</v>
      </c>
      <c r="X80" s="36"/>
      <c r="Y80" s="37"/>
      <c r="Z80" s="38"/>
      <c r="AA80" s="41"/>
      <c r="AB80" s="41"/>
      <c r="AC80" s="13"/>
      <c r="AD80" s="38"/>
      <c r="AE80" s="38"/>
      <c r="AF80" s="87">
        <f>J80/J7</f>
        <v>0.000748263672853735</v>
      </c>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c r="GZ80" s="42"/>
      <c r="HA80" s="42"/>
      <c r="HB80" s="42"/>
      <c r="HC80" s="42"/>
      <c r="HD80" s="42"/>
      <c r="HE80" s="42"/>
      <c r="HF80" s="42"/>
      <c r="HG80" s="42"/>
      <c r="HH80" s="42"/>
      <c r="HI80" s="42"/>
      <c r="HJ80" s="42"/>
      <c r="HK80" s="42"/>
      <c r="HL80" s="42"/>
      <c r="HM80" s="42"/>
      <c r="HN80" s="42"/>
      <c r="HO80" s="42"/>
      <c r="HP80" s="42"/>
      <c r="HQ80" s="42"/>
      <c r="HR80" s="42"/>
      <c r="HS80" s="42"/>
      <c r="HT80" s="42"/>
      <c r="HU80" s="42"/>
      <c r="HV80" s="42"/>
      <c r="HW80" s="42"/>
      <c r="HX80" s="42"/>
      <c r="HY80" s="42"/>
      <c r="HZ80" s="42"/>
      <c r="IA80" s="42"/>
      <c r="IB80" s="42"/>
      <c r="IC80" s="42"/>
      <c r="ID80" s="42"/>
      <c r="IE80" s="42"/>
      <c r="IF80" s="42"/>
      <c r="IG80" s="42"/>
      <c r="IH80" s="42"/>
      <c r="II80" s="42"/>
      <c r="IJ80" s="42"/>
      <c r="IK80" s="42"/>
      <c r="IL80" s="42"/>
      <c r="IM80" s="42"/>
      <c r="IN80" s="42"/>
      <c r="IO80" s="42"/>
      <c r="IP80" s="42"/>
      <c r="IQ80" s="42"/>
      <c r="IR80" s="42"/>
      <c r="IS80" s="42"/>
      <c r="IT80" s="42"/>
      <c r="IU80" s="42"/>
      <c r="IV80" s="42"/>
      <c r="IW80" s="42"/>
      <c r="IX80" s="42"/>
      <c r="IY80" s="42"/>
      <c r="IZ80" s="42"/>
      <c r="JA80" s="42"/>
    </row>
    <row r="81" s="5" customFormat="1" ht="96" customHeight="1" spans="1:261">
      <c r="A81" s="20">
        <v>67</v>
      </c>
      <c r="B81" s="20" t="s">
        <v>418</v>
      </c>
      <c r="C81" s="20" t="s">
        <v>428</v>
      </c>
      <c r="D81" s="20" t="s">
        <v>426</v>
      </c>
      <c r="E81" s="20" t="s">
        <v>429</v>
      </c>
      <c r="F81" s="20" t="s">
        <v>37</v>
      </c>
      <c r="G81" s="20" t="s">
        <v>70</v>
      </c>
      <c r="H81" s="20" t="s">
        <v>39</v>
      </c>
      <c r="I81" s="21" t="s">
        <v>430</v>
      </c>
      <c r="J81" s="28">
        <f t="shared" si="14"/>
        <v>50</v>
      </c>
      <c r="K81" s="28">
        <f t="shared" si="15"/>
        <v>50</v>
      </c>
      <c r="L81" s="28"/>
      <c r="M81" s="28"/>
      <c r="N81" s="28"/>
      <c r="O81" s="28">
        <v>50</v>
      </c>
      <c r="P81" s="28"/>
      <c r="Q81" s="28"/>
      <c r="R81" s="28"/>
      <c r="S81" s="28"/>
      <c r="T81" s="28"/>
      <c r="U81" s="28"/>
      <c r="V81" s="28">
        <v>50</v>
      </c>
      <c r="W81" s="28">
        <v>50</v>
      </c>
      <c r="X81" s="21" t="s">
        <v>587</v>
      </c>
      <c r="Y81" s="20" t="s">
        <v>421</v>
      </c>
      <c r="Z81" s="20">
        <v>8360</v>
      </c>
      <c r="AA81" s="21" t="s">
        <v>431</v>
      </c>
      <c r="AB81" s="21" t="s">
        <v>588</v>
      </c>
      <c r="AC81" s="20" t="s">
        <v>589</v>
      </c>
      <c r="AD81" s="20" t="s">
        <v>432</v>
      </c>
      <c r="AE81" s="20" t="s">
        <v>433</v>
      </c>
      <c r="AF81" s="88" t="s">
        <v>196</v>
      </c>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row>
  </sheetData>
  <mergeCells count="47">
    <mergeCell ref="A1:AF1"/>
    <mergeCell ref="A2:E2"/>
    <mergeCell ref="Z2:AF2"/>
    <mergeCell ref="K3:U3"/>
    <mergeCell ref="K4:R4"/>
    <mergeCell ref="L5:M5"/>
    <mergeCell ref="A7:F7"/>
    <mergeCell ref="A8:B8"/>
    <mergeCell ref="C8:E8"/>
    <mergeCell ref="A50:B50"/>
    <mergeCell ref="C50:E50"/>
    <mergeCell ref="A54:B54"/>
    <mergeCell ref="C54:E54"/>
    <mergeCell ref="A72:B72"/>
    <mergeCell ref="C72:E72"/>
    <mergeCell ref="A76:B76"/>
    <mergeCell ref="C76:E76"/>
    <mergeCell ref="A78:B78"/>
    <mergeCell ref="C78:E78"/>
    <mergeCell ref="A80:B80"/>
    <mergeCell ref="C80:E80"/>
    <mergeCell ref="A3:A6"/>
    <mergeCell ref="B3:B6"/>
    <mergeCell ref="C3:C6"/>
    <mergeCell ref="D3:D6"/>
    <mergeCell ref="E3:E6"/>
    <mergeCell ref="F3:F6"/>
    <mergeCell ref="G3:G6"/>
    <mergeCell ref="H3:H6"/>
    <mergeCell ref="I3:I6"/>
    <mergeCell ref="J3:J6"/>
    <mergeCell ref="K5:K6"/>
    <mergeCell ref="N5:N6"/>
    <mergeCell ref="O5:O6"/>
    <mergeCell ref="S4:S5"/>
    <mergeCell ref="T4:T5"/>
    <mergeCell ref="V3:V6"/>
    <mergeCell ref="W3:W6"/>
    <mergeCell ref="X3:X6"/>
    <mergeCell ref="Y3:Y6"/>
    <mergeCell ref="Z3:Z6"/>
    <mergeCell ref="AA3:AA6"/>
    <mergeCell ref="AB3:AB6"/>
    <mergeCell ref="AC3:AC6"/>
    <mergeCell ref="AD3:AD6"/>
    <mergeCell ref="AE3:AE6"/>
    <mergeCell ref="AF3:AF6"/>
  </mergeCells>
  <pageMargins left="0.751388888888889" right="0.751388888888889" top="1" bottom="1" header="0.5" footer="0.5"/>
  <pageSetup paperSize="8" scale="60" orientation="landscape" horizontalDpi="600"/>
  <headerFooter/>
  <colBreaks count="1" manualBreakCount="1">
    <brk id="3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Z70"/>
  <sheetViews>
    <sheetView view="pageBreakPreview" zoomScale="55" zoomScaleNormal="55" workbookViewId="0">
      <selection activeCell="BJ46" sqref="BJ46"/>
    </sheetView>
  </sheetViews>
  <sheetFormatPr defaultColWidth="7" defaultRowHeight="14.4"/>
  <cols>
    <col min="1" max="1" width="4.12962962962963" style="1" customWidth="1"/>
    <col min="2" max="2" width="7.49074074074074" style="1" customWidth="1"/>
    <col min="3" max="3" width="14.1018518518519" style="1" customWidth="1"/>
    <col min="4" max="4" width="5.62962962962963" style="1" customWidth="1"/>
    <col min="5" max="5" width="7.62962962962963" style="1" customWidth="1"/>
    <col min="6" max="6" width="5.62962962962963" style="1" customWidth="1"/>
    <col min="7" max="7" width="11.1018518518519" style="1" customWidth="1"/>
    <col min="8" max="8" width="26.8611111111111" style="1" customWidth="1"/>
    <col min="9" max="9" width="77.1666666666667" style="1" customWidth="1"/>
    <col min="10" max="10" width="12.2685185185185" style="6" hidden="1" customWidth="1"/>
    <col min="11" max="12" width="12.4907407407407" style="6" hidden="1" customWidth="1"/>
    <col min="13" max="13" width="10.8981481481481" style="6" hidden="1" customWidth="1"/>
    <col min="14" max="14" width="11.4259259259259" style="6" hidden="1" customWidth="1"/>
    <col min="15" max="17" width="7.62962962962963" style="6" hidden="1" customWidth="1"/>
    <col min="18" max="19" width="10.1296296296296" style="6" hidden="1" customWidth="1"/>
    <col min="20" max="20" width="9.10185185185185" style="6" hidden="1" customWidth="1"/>
    <col min="21" max="22" width="12.9259259259259" style="6" customWidth="1"/>
    <col min="23" max="23" width="57.1388888888889" style="7" hidden="1" customWidth="1"/>
    <col min="24" max="24" width="10.3611111111111" style="1" hidden="1" customWidth="1"/>
    <col min="25" max="25" width="8.62962962962963" style="1" hidden="1" customWidth="1"/>
    <col min="26" max="26" width="50.5" style="7" customWidth="1"/>
    <col min="27" max="27" width="36.1574074074074" style="7" customWidth="1"/>
    <col min="28" max="29" width="10.6944444444444" style="1" customWidth="1"/>
    <col min="30" max="30" width="8.62962962962963" style="1" customWidth="1"/>
    <col min="31" max="31" width="10.6944444444444" style="69" customWidth="1"/>
    <col min="32" max="16383" width="7" style="1" customWidth="1"/>
    <col min="16384" max="16384" width="7" style="1"/>
  </cols>
  <sheetData>
    <row r="1" s="1" customFormat="1" ht="35" customHeight="1" spans="1:31">
      <c r="A1" s="8" t="s">
        <v>0</v>
      </c>
      <c r="B1" s="8"/>
      <c r="C1" s="8"/>
      <c r="D1" s="8"/>
      <c r="E1" s="8"/>
      <c r="F1" s="8"/>
      <c r="G1" s="8"/>
      <c r="H1" s="8"/>
      <c r="I1" s="8"/>
      <c r="J1" s="24"/>
      <c r="K1" s="24"/>
      <c r="L1" s="24"/>
      <c r="M1" s="24"/>
      <c r="N1" s="24"/>
      <c r="O1" s="24"/>
      <c r="P1" s="24"/>
      <c r="Q1" s="24"/>
      <c r="R1" s="24"/>
      <c r="S1" s="24"/>
      <c r="T1" s="24"/>
      <c r="U1" s="24"/>
      <c r="V1" s="24"/>
      <c r="W1" s="29"/>
      <c r="X1" s="8"/>
      <c r="Y1" s="8"/>
      <c r="Z1" s="29"/>
      <c r="AA1" s="29"/>
      <c r="AB1" s="8"/>
      <c r="AC1" s="8"/>
      <c r="AD1" s="8"/>
      <c r="AE1" s="82"/>
    </row>
    <row r="2" s="2" customFormat="1" ht="20" customHeight="1" spans="1:31">
      <c r="A2" s="9" t="s">
        <v>1</v>
      </c>
      <c r="B2" s="9"/>
      <c r="C2" s="9"/>
      <c r="D2" s="9"/>
      <c r="E2" s="9"/>
      <c r="F2" s="10"/>
      <c r="G2" s="10"/>
      <c r="H2" s="10"/>
      <c r="I2" s="10"/>
      <c r="J2" s="25"/>
      <c r="K2" s="25"/>
      <c r="L2" s="25"/>
      <c r="M2" s="25"/>
      <c r="N2" s="25"/>
      <c r="O2" s="25"/>
      <c r="P2" s="25"/>
      <c r="Q2" s="25"/>
      <c r="R2" s="25"/>
      <c r="S2" s="25"/>
      <c r="T2" s="25"/>
      <c r="U2" s="76"/>
      <c r="V2" s="76"/>
      <c r="W2" s="30"/>
      <c r="X2" s="31"/>
      <c r="Y2" s="32"/>
      <c r="Z2" s="9"/>
      <c r="AA2" s="9"/>
      <c r="AB2" s="32"/>
      <c r="AC2" s="31"/>
      <c r="AD2" s="32"/>
      <c r="AE2" s="83"/>
    </row>
    <row r="3" s="3" customFormat="1" ht="25" customHeight="1" spans="1:31">
      <c r="A3" s="33" t="s">
        <v>2</v>
      </c>
      <c r="B3" s="33" t="s">
        <v>3</v>
      </c>
      <c r="C3" s="33" t="s">
        <v>4</v>
      </c>
      <c r="D3" s="33" t="s">
        <v>5</v>
      </c>
      <c r="E3" s="33" t="s">
        <v>6</v>
      </c>
      <c r="F3" s="33" t="s">
        <v>7</v>
      </c>
      <c r="G3" s="33" t="s">
        <v>8</v>
      </c>
      <c r="H3" s="33" t="s">
        <v>9</v>
      </c>
      <c r="I3" s="33" t="s">
        <v>10</v>
      </c>
      <c r="J3" s="71" t="s">
        <v>12</v>
      </c>
      <c r="K3" s="72"/>
      <c r="L3" s="72"/>
      <c r="M3" s="72"/>
      <c r="N3" s="72"/>
      <c r="O3" s="72"/>
      <c r="P3" s="72"/>
      <c r="Q3" s="72"/>
      <c r="R3" s="72"/>
      <c r="S3" s="72"/>
      <c r="T3" s="72"/>
      <c r="U3" s="26" t="s">
        <v>434</v>
      </c>
      <c r="V3" s="77" t="s">
        <v>435</v>
      </c>
      <c r="W3" s="33" t="s">
        <v>436</v>
      </c>
      <c r="X3" s="33" t="s">
        <v>437</v>
      </c>
      <c r="Y3" s="33" t="s">
        <v>13</v>
      </c>
      <c r="Z3" s="33" t="s">
        <v>14</v>
      </c>
      <c r="AA3" s="33" t="s">
        <v>438</v>
      </c>
      <c r="AB3" s="33" t="s">
        <v>439</v>
      </c>
      <c r="AC3" s="33" t="s">
        <v>15</v>
      </c>
      <c r="AD3" s="33" t="s">
        <v>16</v>
      </c>
      <c r="AE3" s="84" t="s">
        <v>17</v>
      </c>
    </row>
    <row r="4" s="3" customFormat="1" ht="25" customHeight="1" spans="1:31">
      <c r="A4" s="34"/>
      <c r="B4" s="34"/>
      <c r="C4" s="34"/>
      <c r="D4" s="34"/>
      <c r="E4" s="34"/>
      <c r="F4" s="34"/>
      <c r="G4" s="34"/>
      <c r="H4" s="34"/>
      <c r="I4" s="34"/>
      <c r="J4" s="26" t="s">
        <v>18</v>
      </c>
      <c r="K4" s="26"/>
      <c r="L4" s="26"/>
      <c r="M4" s="26"/>
      <c r="N4" s="26"/>
      <c r="O4" s="26"/>
      <c r="P4" s="26"/>
      <c r="Q4" s="26"/>
      <c r="R4" s="26" t="s">
        <v>19</v>
      </c>
      <c r="S4" s="26" t="s">
        <v>20</v>
      </c>
      <c r="T4" s="78" t="s">
        <v>21</v>
      </c>
      <c r="U4" s="26"/>
      <c r="V4" s="79"/>
      <c r="W4" s="34"/>
      <c r="X4" s="34"/>
      <c r="Y4" s="34"/>
      <c r="Z4" s="34"/>
      <c r="AA4" s="34"/>
      <c r="AB4" s="34"/>
      <c r="AC4" s="34"/>
      <c r="AD4" s="34"/>
      <c r="AE4" s="85"/>
    </row>
    <row r="5" s="3" customFormat="1" ht="62" customHeight="1" spans="1:31">
      <c r="A5" s="34"/>
      <c r="B5" s="34"/>
      <c r="C5" s="34"/>
      <c r="D5" s="34"/>
      <c r="E5" s="34"/>
      <c r="F5" s="34"/>
      <c r="G5" s="34"/>
      <c r="H5" s="34"/>
      <c r="I5" s="34"/>
      <c r="J5" s="73" t="s">
        <v>22</v>
      </c>
      <c r="K5" s="71" t="s">
        <v>23</v>
      </c>
      <c r="L5" s="74"/>
      <c r="M5" s="73" t="s">
        <v>24</v>
      </c>
      <c r="N5" s="73" t="s">
        <v>25</v>
      </c>
      <c r="O5" s="26" t="s">
        <v>26</v>
      </c>
      <c r="P5" s="26" t="s">
        <v>27</v>
      </c>
      <c r="Q5" s="26" t="s">
        <v>28</v>
      </c>
      <c r="R5" s="26"/>
      <c r="S5" s="26"/>
      <c r="T5" s="78"/>
      <c r="U5" s="26"/>
      <c r="V5" s="79"/>
      <c r="W5" s="34"/>
      <c r="X5" s="34"/>
      <c r="Y5" s="34"/>
      <c r="Z5" s="34"/>
      <c r="AA5" s="34"/>
      <c r="AB5" s="34"/>
      <c r="AC5" s="34"/>
      <c r="AD5" s="34"/>
      <c r="AE5" s="85"/>
    </row>
    <row r="6" s="3" customFormat="1" ht="62" customHeight="1" spans="1:31">
      <c r="A6" s="35"/>
      <c r="B6" s="35"/>
      <c r="C6" s="35"/>
      <c r="D6" s="35"/>
      <c r="E6" s="35"/>
      <c r="F6" s="35"/>
      <c r="G6" s="35"/>
      <c r="H6" s="35"/>
      <c r="I6" s="35"/>
      <c r="J6" s="75"/>
      <c r="K6" s="26" t="s">
        <v>29</v>
      </c>
      <c r="L6" s="26" t="s">
        <v>30</v>
      </c>
      <c r="M6" s="75"/>
      <c r="N6" s="75"/>
      <c r="O6" s="26"/>
      <c r="P6" s="26"/>
      <c r="Q6" s="26"/>
      <c r="R6" s="26"/>
      <c r="S6" s="26"/>
      <c r="T6" s="78"/>
      <c r="U6" s="26"/>
      <c r="V6" s="80"/>
      <c r="W6" s="35"/>
      <c r="X6" s="35"/>
      <c r="Y6" s="35"/>
      <c r="Z6" s="35"/>
      <c r="AA6" s="35"/>
      <c r="AB6" s="35"/>
      <c r="AC6" s="35"/>
      <c r="AD6" s="35"/>
      <c r="AE6" s="86"/>
    </row>
    <row r="7" s="4" customFormat="1" ht="25" customHeight="1" spans="1:260">
      <c r="A7" s="12" t="s">
        <v>31</v>
      </c>
      <c r="B7" s="13"/>
      <c r="C7" s="13"/>
      <c r="D7" s="13"/>
      <c r="E7" s="13"/>
      <c r="F7" s="13"/>
      <c r="G7" s="13"/>
      <c r="H7" s="13"/>
      <c r="I7" s="14"/>
      <c r="J7" s="27" t="e">
        <f>J8+J47+J51+J64+J67+#REF!+J69</f>
        <v>#REF!</v>
      </c>
      <c r="K7" s="27" t="e">
        <f>K8+K47+K51+K64+K67+#REF!+K69</f>
        <v>#REF!</v>
      </c>
      <c r="L7" s="27" t="e">
        <f>L8+L47+L51+L64+L67+#REF!+L69</f>
        <v>#REF!</v>
      </c>
      <c r="M7" s="27" t="e">
        <f>M8+M47+M51+M64+M67+#REF!+M69</f>
        <v>#REF!</v>
      </c>
      <c r="N7" s="27" t="e">
        <f>N8+N47+N51+N64+N67+#REF!+N69</f>
        <v>#REF!</v>
      </c>
      <c r="O7" s="27" t="e">
        <f>O8+O47+O51+O64+O67+#REF!+O69</f>
        <v>#REF!</v>
      </c>
      <c r="P7" s="27" t="e">
        <f>P8+P47+P51+P64+P67+#REF!+P69</f>
        <v>#REF!</v>
      </c>
      <c r="Q7" s="27" t="e">
        <f>Q8+Q47+Q51+Q64+Q67+#REF!+Q69</f>
        <v>#REF!</v>
      </c>
      <c r="R7" s="27" t="e">
        <f>R8+R47+R51+R64+R67+#REF!+R69</f>
        <v>#REF!</v>
      </c>
      <c r="S7" s="27" t="e">
        <f>S8+S47+S51+S64+S67+#REF!+S69</f>
        <v>#REF!</v>
      </c>
      <c r="T7" s="27" t="e">
        <f>T8+T47+T51+T64+T67+#REF!+T69</f>
        <v>#REF!</v>
      </c>
      <c r="U7" s="27" t="e">
        <f>U8+U47+U51+U64+U67+#REF!+U69</f>
        <v>#REF!</v>
      </c>
      <c r="V7" s="27" t="e">
        <f>V8+V47+V51+V64+V67+#REF!+V69</f>
        <v>#REF!</v>
      </c>
      <c r="W7" s="36"/>
      <c r="X7" s="37"/>
      <c r="Y7" s="38"/>
      <c r="Z7" s="41"/>
      <c r="AA7" s="41"/>
      <c r="AB7" s="13"/>
      <c r="AC7" s="38"/>
      <c r="AD7" s="38"/>
      <c r="AE7" s="87"/>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row>
    <row r="8" s="5" customFormat="1" ht="25" customHeight="1" spans="1:260">
      <c r="A8" s="15" t="s">
        <v>32</v>
      </c>
      <c r="B8" s="16"/>
      <c r="C8" s="17" t="s">
        <v>33</v>
      </c>
      <c r="D8" s="18"/>
      <c r="E8" s="19"/>
      <c r="F8" s="13"/>
      <c r="G8" s="13"/>
      <c r="H8" s="13"/>
      <c r="I8" s="14"/>
      <c r="J8" s="27">
        <f t="shared" ref="J8:V8" si="0">SUM(J9:J46)</f>
        <v>37484.865</v>
      </c>
      <c r="K8" s="27">
        <f t="shared" si="0"/>
        <v>28366.865</v>
      </c>
      <c r="L8" s="27">
        <f t="shared" si="0"/>
        <v>7618</v>
      </c>
      <c r="M8" s="27">
        <f t="shared" si="0"/>
        <v>0</v>
      </c>
      <c r="N8" s="27">
        <f t="shared" si="0"/>
        <v>1500</v>
      </c>
      <c r="O8" s="27">
        <f t="shared" si="0"/>
        <v>0</v>
      </c>
      <c r="P8" s="27">
        <f t="shared" si="0"/>
        <v>0</v>
      </c>
      <c r="Q8" s="27">
        <f t="shared" si="0"/>
        <v>0</v>
      </c>
      <c r="R8" s="27">
        <f t="shared" si="0"/>
        <v>0</v>
      </c>
      <c r="S8" s="27">
        <f t="shared" si="0"/>
        <v>0</v>
      </c>
      <c r="T8" s="27">
        <f t="shared" si="0"/>
        <v>0</v>
      </c>
      <c r="U8" s="27">
        <f t="shared" si="0"/>
        <v>37484.865</v>
      </c>
      <c r="V8" s="27">
        <f t="shared" si="0"/>
        <v>28639</v>
      </c>
      <c r="W8" s="36"/>
      <c r="X8" s="37"/>
      <c r="Y8" s="38"/>
      <c r="Z8" s="41"/>
      <c r="AA8" s="41"/>
      <c r="AB8" s="13"/>
      <c r="AC8" s="38"/>
      <c r="AD8" s="38"/>
      <c r="AE8" s="87" t="e">
        <f>#REF!/#REF!</f>
        <v>#REF!</v>
      </c>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row>
    <row r="9" s="1" customFormat="1" ht="84" customHeight="1" spans="1:31">
      <c r="A9" s="20">
        <v>1</v>
      </c>
      <c r="B9" s="20" t="s">
        <v>34</v>
      </c>
      <c r="C9" s="20" t="s">
        <v>35</v>
      </c>
      <c r="D9" s="20" t="s">
        <v>33</v>
      </c>
      <c r="E9" s="20" t="s">
        <v>36</v>
      </c>
      <c r="F9" s="20" t="s">
        <v>37</v>
      </c>
      <c r="G9" s="20" t="s">
        <v>38</v>
      </c>
      <c r="H9" s="20" t="s">
        <v>39</v>
      </c>
      <c r="I9" s="21" t="s">
        <v>40</v>
      </c>
      <c r="J9" s="28">
        <f t="shared" ref="J9:J49" si="1">K9+L9+M9+N9</f>
        <v>2000</v>
      </c>
      <c r="K9" s="28">
        <v>2000</v>
      </c>
      <c r="L9" s="28"/>
      <c r="M9" s="28"/>
      <c r="N9" s="28"/>
      <c r="O9" s="28"/>
      <c r="P9" s="28"/>
      <c r="Q9" s="28"/>
      <c r="R9" s="28"/>
      <c r="S9" s="28"/>
      <c r="T9" s="28"/>
      <c r="U9" s="28">
        <v>2000</v>
      </c>
      <c r="V9" s="28">
        <v>1000</v>
      </c>
      <c r="W9" s="21" t="s">
        <v>440</v>
      </c>
      <c r="X9" s="20" t="s">
        <v>421</v>
      </c>
      <c r="Y9" s="20">
        <v>20000</v>
      </c>
      <c r="Z9" s="21" t="s">
        <v>41</v>
      </c>
      <c r="AA9" s="21" t="s">
        <v>441</v>
      </c>
      <c r="AB9" s="20" t="s">
        <v>442</v>
      </c>
      <c r="AC9" s="20" t="s">
        <v>42</v>
      </c>
      <c r="AD9" s="20" t="s">
        <v>43</v>
      </c>
      <c r="AE9" s="88"/>
    </row>
    <row r="10" s="1" customFormat="1" ht="84" customHeight="1" spans="1:31">
      <c r="A10" s="20">
        <v>2</v>
      </c>
      <c r="B10" s="20" t="s">
        <v>44</v>
      </c>
      <c r="C10" s="20" t="s">
        <v>45</v>
      </c>
      <c r="D10" s="20" t="s">
        <v>33</v>
      </c>
      <c r="E10" s="20" t="s">
        <v>36</v>
      </c>
      <c r="F10" s="20" t="s">
        <v>37</v>
      </c>
      <c r="G10" s="20" t="s">
        <v>46</v>
      </c>
      <c r="H10" s="20" t="s">
        <v>39</v>
      </c>
      <c r="I10" s="22" t="s">
        <v>47</v>
      </c>
      <c r="J10" s="28">
        <f t="shared" si="1"/>
        <v>1000</v>
      </c>
      <c r="K10" s="28">
        <v>1000</v>
      </c>
      <c r="L10" s="28"/>
      <c r="M10" s="28"/>
      <c r="N10" s="28"/>
      <c r="O10" s="28"/>
      <c r="P10" s="28"/>
      <c r="Q10" s="28"/>
      <c r="R10" s="28"/>
      <c r="S10" s="28"/>
      <c r="T10" s="28"/>
      <c r="U10" s="28">
        <v>1000</v>
      </c>
      <c r="V10" s="28">
        <v>500</v>
      </c>
      <c r="W10" s="21" t="s">
        <v>443</v>
      </c>
      <c r="X10" s="20" t="s">
        <v>421</v>
      </c>
      <c r="Y10" s="20">
        <v>12000</v>
      </c>
      <c r="Z10" s="21" t="s">
        <v>48</v>
      </c>
      <c r="AA10" s="21" t="s">
        <v>444</v>
      </c>
      <c r="AB10" s="20" t="s">
        <v>442</v>
      </c>
      <c r="AC10" s="20" t="s">
        <v>42</v>
      </c>
      <c r="AD10" s="20" t="s">
        <v>43</v>
      </c>
      <c r="AE10" s="88"/>
    </row>
    <row r="11" s="1" customFormat="1" ht="84" customHeight="1" spans="1:31">
      <c r="A11" s="20">
        <v>3</v>
      </c>
      <c r="B11" s="20" t="s">
        <v>49</v>
      </c>
      <c r="C11" s="20" t="s">
        <v>50</v>
      </c>
      <c r="D11" s="20" t="s">
        <v>33</v>
      </c>
      <c r="E11" s="20" t="s">
        <v>36</v>
      </c>
      <c r="F11" s="20" t="s">
        <v>37</v>
      </c>
      <c r="G11" s="20" t="s">
        <v>38</v>
      </c>
      <c r="H11" s="20" t="s">
        <v>39</v>
      </c>
      <c r="I11" s="21" t="s">
        <v>51</v>
      </c>
      <c r="J11" s="28">
        <f t="shared" si="1"/>
        <v>600</v>
      </c>
      <c r="K11" s="28">
        <v>600</v>
      </c>
      <c r="L11" s="28"/>
      <c r="M11" s="28"/>
      <c r="N11" s="28"/>
      <c r="O11" s="28"/>
      <c r="P11" s="28"/>
      <c r="Q11" s="28"/>
      <c r="R11" s="28"/>
      <c r="S11" s="28"/>
      <c r="T11" s="28"/>
      <c r="U11" s="28">
        <v>600</v>
      </c>
      <c r="V11" s="28">
        <v>300</v>
      </c>
      <c r="W11" s="21" t="s">
        <v>445</v>
      </c>
      <c r="X11" s="20" t="s">
        <v>421</v>
      </c>
      <c r="Y11" s="20">
        <v>12000</v>
      </c>
      <c r="Z11" s="21" t="s">
        <v>52</v>
      </c>
      <c r="AA11" s="21" t="s">
        <v>446</v>
      </c>
      <c r="AB11" s="20" t="s">
        <v>447</v>
      </c>
      <c r="AC11" s="20" t="s">
        <v>42</v>
      </c>
      <c r="AD11" s="20" t="s">
        <v>43</v>
      </c>
      <c r="AE11" s="88"/>
    </row>
    <row r="12" s="1" customFormat="1" ht="84" customHeight="1" spans="1:31">
      <c r="A12" s="20">
        <v>4</v>
      </c>
      <c r="B12" s="20" t="s">
        <v>53</v>
      </c>
      <c r="C12" s="20" t="s">
        <v>54</v>
      </c>
      <c r="D12" s="20" t="s">
        <v>33</v>
      </c>
      <c r="E12" s="20" t="s">
        <v>55</v>
      </c>
      <c r="F12" s="20" t="s">
        <v>37</v>
      </c>
      <c r="G12" s="20" t="s">
        <v>56</v>
      </c>
      <c r="H12" s="20" t="s">
        <v>39</v>
      </c>
      <c r="I12" s="21" t="s">
        <v>57</v>
      </c>
      <c r="J12" s="28">
        <f t="shared" si="1"/>
        <v>5500</v>
      </c>
      <c r="K12" s="28">
        <v>5500</v>
      </c>
      <c r="L12" s="28"/>
      <c r="M12" s="28"/>
      <c r="N12" s="28"/>
      <c r="O12" s="28"/>
      <c r="P12" s="28"/>
      <c r="Q12" s="28"/>
      <c r="R12" s="28"/>
      <c r="S12" s="28"/>
      <c r="T12" s="28"/>
      <c r="U12" s="28">
        <v>5500</v>
      </c>
      <c r="V12" s="28">
        <v>700</v>
      </c>
      <c r="W12" s="21" t="s">
        <v>448</v>
      </c>
      <c r="X12" s="20" t="s">
        <v>421</v>
      </c>
      <c r="Y12" s="20">
        <v>15000</v>
      </c>
      <c r="Z12" s="21" t="s">
        <v>58</v>
      </c>
      <c r="AA12" s="21" t="s">
        <v>449</v>
      </c>
      <c r="AB12" s="20" t="s">
        <v>450</v>
      </c>
      <c r="AC12" s="20" t="s">
        <v>42</v>
      </c>
      <c r="AD12" s="20" t="s">
        <v>43</v>
      </c>
      <c r="AE12" s="88"/>
    </row>
    <row r="13" s="1" customFormat="1" ht="84" customHeight="1" spans="1:31">
      <c r="A13" s="20">
        <v>5</v>
      </c>
      <c r="B13" s="20" t="s">
        <v>59</v>
      </c>
      <c r="C13" s="20" t="s">
        <v>60</v>
      </c>
      <c r="D13" s="20" t="s">
        <v>33</v>
      </c>
      <c r="E13" s="20" t="s">
        <v>55</v>
      </c>
      <c r="F13" s="20" t="s">
        <v>37</v>
      </c>
      <c r="G13" s="20" t="s">
        <v>56</v>
      </c>
      <c r="H13" s="20" t="s">
        <v>39</v>
      </c>
      <c r="I13" s="21" t="s">
        <v>61</v>
      </c>
      <c r="J13" s="28">
        <f t="shared" si="1"/>
        <v>2000</v>
      </c>
      <c r="K13" s="28">
        <v>2000</v>
      </c>
      <c r="L13" s="28"/>
      <c r="M13" s="28"/>
      <c r="N13" s="28"/>
      <c r="O13" s="28"/>
      <c r="P13" s="28"/>
      <c r="Q13" s="28"/>
      <c r="R13" s="28"/>
      <c r="S13" s="28"/>
      <c r="T13" s="28"/>
      <c r="U13" s="28">
        <v>2000</v>
      </c>
      <c r="V13" s="28">
        <v>1000</v>
      </c>
      <c r="W13" s="21" t="s">
        <v>451</v>
      </c>
      <c r="X13" s="20" t="s">
        <v>421</v>
      </c>
      <c r="Y13" s="20">
        <v>40000</v>
      </c>
      <c r="Z13" s="21" t="s">
        <v>62</v>
      </c>
      <c r="AA13" s="21" t="s">
        <v>449</v>
      </c>
      <c r="AB13" s="20" t="s">
        <v>450</v>
      </c>
      <c r="AC13" s="20" t="s">
        <v>42</v>
      </c>
      <c r="AD13" s="20" t="s">
        <v>43</v>
      </c>
      <c r="AE13" s="88"/>
    </row>
    <row r="14" customFormat="1" ht="84" customHeight="1" spans="1:260">
      <c r="A14" s="20">
        <v>6</v>
      </c>
      <c r="B14" s="20" t="s">
        <v>63</v>
      </c>
      <c r="C14" s="20" t="s">
        <v>64</v>
      </c>
      <c r="D14" s="20" t="s">
        <v>33</v>
      </c>
      <c r="E14" s="20" t="s">
        <v>65</v>
      </c>
      <c r="F14" s="20" t="s">
        <v>37</v>
      </c>
      <c r="G14" s="20" t="s">
        <v>56</v>
      </c>
      <c r="H14" s="20" t="s">
        <v>39</v>
      </c>
      <c r="I14" s="21" t="s">
        <v>452</v>
      </c>
      <c r="J14" s="28">
        <f t="shared" si="1"/>
        <v>1500</v>
      </c>
      <c r="K14" s="28">
        <v>1500</v>
      </c>
      <c r="L14" s="28"/>
      <c r="M14" s="28"/>
      <c r="N14" s="28"/>
      <c r="O14" s="28"/>
      <c r="P14" s="28"/>
      <c r="Q14" s="28"/>
      <c r="R14" s="28"/>
      <c r="S14" s="28"/>
      <c r="T14" s="28"/>
      <c r="U14" s="28">
        <v>1500</v>
      </c>
      <c r="V14" s="28">
        <v>800</v>
      </c>
      <c r="W14" s="21" t="s">
        <v>453</v>
      </c>
      <c r="X14" s="20" t="s">
        <v>421</v>
      </c>
      <c r="Y14" s="39">
        <v>15000</v>
      </c>
      <c r="Z14" s="43" t="s">
        <v>67</v>
      </c>
      <c r="AA14" s="21" t="s">
        <v>454</v>
      </c>
      <c r="AB14" s="20" t="s">
        <v>447</v>
      </c>
      <c r="AC14" s="20" t="s">
        <v>42</v>
      </c>
      <c r="AD14" s="20" t="s">
        <v>43</v>
      </c>
      <c r="AE14" s="88"/>
      <c r="AF14" s="1">
        <v>3</v>
      </c>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row>
    <row r="15" s="1" customFormat="1" ht="246" customHeight="1" spans="1:32">
      <c r="A15" s="20">
        <v>7</v>
      </c>
      <c r="B15" s="20" t="s">
        <v>68</v>
      </c>
      <c r="C15" s="20" t="s">
        <v>69</v>
      </c>
      <c r="D15" s="20" t="s">
        <v>33</v>
      </c>
      <c r="E15" s="20" t="s">
        <v>36</v>
      </c>
      <c r="F15" s="20" t="s">
        <v>37</v>
      </c>
      <c r="G15" s="20" t="s">
        <v>70</v>
      </c>
      <c r="H15" s="20" t="s">
        <v>71</v>
      </c>
      <c r="I15" s="21" t="s">
        <v>72</v>
      </c>
      <c r="J15" s="28">
        <f t="shared" si="1"/>
        <v>690.405</v>
      </c>
      <c r="K15" s="28">
        <v>690.405</v>
      </c>
      <c r="L15" s="28"/>
      <c r="M15" s="28"/>
      <c r="N15" s="28"/>
      <c r="O15" s="28"/>
      <c r="P15" s="28"/>
      <c r="Q15" s="28"/>
      <c r="R15" s="28"/>
      <c r="S15" s="28"/>
      <c r="T15" s="28"/>
      <c r="U15" s="28">
        <v>690.405</v>
      </c>
      <c r="V15" s="28">
        <v>690.405</v>
      </c>
      <c r="W15" s="21" t="s">
        <v>455</v>
      </c>
      <c r="X15" s="20" t="s">
        <v>421</v>
      </c>
      <c r="Y15" s="39">
        <v>78000</v>
      </c>
      <c r="Z15" s="21" t="s">
        <v>73</v>
      </c>
      <c r="AA15" s="21" t="s">
        <v>456</v>
      </c>
      <c r="AB15" s="20" t="s">
        <v>457</v>
      </c>
      <c r="AC15" s="20" t="s">
        <v>74</v>
      </c>
      <c r="AD15" s="40" t="s">
        <v>75</v>
      </c>
      <c r="AE15" s="88"/>
      <c r="AF15" s="1">
        <v>1</v>
      </c>
    </row>
    <row r="16" s="1" customFormat="1" ht="318" customHeight="1" spans="1:32">
      <c r="A16" s="20">
        <v>8</v>
      </c>
      <c r="B16" s="20" t="s">
        <v>76</v>
      </c>
      <c r="C16" s="20" t="s">
        <v>77</v>
      </c>
      <c r="D16" s="20" t="s">
        <v>33</v>
      </c>
      <c r="E16" s="20" t="s">
        <v>36</v>
      </c>
      <c r="F16" s="20" t="s">
        <v>37</v>
      </c>
      <c r="G16" s="20" t="s">
        <v>70</v>
      </c>
      <c r="H16" s="20" t="s">
        <v>78</v>
      </c>
      <c r="I16" s="21" t="s">
        <v>79</v>
      </c>
      <c r="J16" s="28">
        <f t="shared" si="1"/>
        <v>1925.46</v>
      </c>
      <c r="K16" s="28">
        <v>1925.46</v>
      </c>
      <c r="L16" s="28"/>
      <c r="M16" s="28"/>
      <c r="N16" s="28"/>
      <c r="O16" s="28"/>
      <c r="P16" s="28"/>
      <c r="Q16" s="28"/>
      <c r="R16" s="28"/>
      <c r="S16" s="28"/>
      <c r="T16" s="28"/>
      <c r="U16" s="28">
        <v>1925.46</v>
      </c>
      <c r="V16" s="28">
        <v>1925.46</v>
      </c>
      <c r="W16" s="21" t="s">
        <v>458</v>
      </c>
      <c r="X16" s="20" t="s">
        <v>421</v>
      </c>
      <c r="Y16" s="39">
        <v>80000</v>
      </c>
      <c r="Z16" s="21" t="s">
        <v>80</v>
      </c>
      <c r="AA16" s="21" t="s">
        <v>459</v>
      </c>
      <c r="AB16" s="20" t="s">
        <v>457</v>
      </c>
      <c r="AC16" s="20" t="s">
        <v>74</v>
      </c>
      <c r="AD16" s="40" t="s">
        <v>75</v>
      </c>
      <c r="AE16" s="88"/>
      <c r="AF16" s="1">
        <v>1</v>
      </c>
    </row>
    <row r="17" customFormat="1" ht="81" customHeight="1" spans="1:260">
      <c r="A17" s="20">
        <v>9</v>
      </c>
      <c r="B17" s="20" t="s">
        <v>81</v>
      </c>
      <c r="C17" s="20" t="s">
        <v>82</v>
      </c>
      <c r="D17" s="20" t="s">
        <v>33</v>
      </c>
      <c r="E17" s="20" t="s">
        <v>83</v>
      </c>
      <c r="F17" s="20" t="s">
        <v>37</v>
      </c>
      <c r="G17" s="20" t="s">
        <v>84</v>
      </c>
      <c r="H17" s="20" t="s">
        <v>85</v>
      </c>
      <c r="I17" s="21" t="s">
        <v>86</v>
      </c>
      <c r="J17" s="28">
        <f t="shared" si="1"/>
        <v>1500</v>
      </c>
      <c r="K17" s="28">
        <v>1500</v>
      </c>
      <c r="L17" s="28"/>
      <c r="M17" s="28"/>
      <c r="N17" s="28"/>
      <c r="O17" s="28"/>
      <c r="P17" s="28"/>
      <c r="Q17" s="28"/>
      <c r="R17" s="28"/>
      <c r="S17" s="28"/>
      <c r="T17" s="28"/>
      <c r="U17" s="28">
        <v>1500</v>
      </c>
      <c r="V17" s="28">
        <v>1500</v>
      </c>
      <c r="W17" s="21" t="s">
        <v>460</v>
      </c>
      <c r="X17" s="20" t="s">
        <v>421</v>
      </c>
      <c r="Y17" s="39">
        <v>15431</v>
      </c>
      <c r="Z17" s="21" t="s">
        <v>87</v>
      </c>
      <c r="AA17" s="21" t="s">
        <v>460</v>
      </c>
      <c r="AB17" s="20" t="s">
        <v>461</v>
      </c>
      <c r="AC17" s="20" t="s">
        <v>88</v>
      </c>
      <c r="AD17" s="40" t="s">
        <v>89</v>
      </c>
      <c r="AE17" s="88"/>
      <c r="AF17" s="1">
        <v>1</v>
      </c>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row>
    <row r="18" customFormat="1" ht="81" customHeight="1" spans="1:260">
      <c r="A18" s="20">
        <v>10</v>
      </c>
      <c r="B18" s="20" t="s">
        <v>90</v>
      </c>
      <c r="C18" s="20" t="s">
        <v>91</v>
      </c>
      <c r="D18" s="20" t="s">
        <v>33</v>
      </c>
      <c r="E18" s="20" t="s">
        <v>83</v>
      </c>
      <c r="F18" s="20" t="s">
        <v>37</v>
      </c>
      <c r="G18" s="20" t="s">
        <v>84</v>
      </c>
      <c r="H18" s="20" t="s">
        <v>92</v>
      </c>
      <c r="I18" s="21" t="s">
        <v>93</v>
      </c>
      <c r="J18" s="28">
        <f t="shared" si="1"/>
        <v>515</v>
      </c>
      <c r="K18" s="28">
        <v>515</v>
      </c>
      <c r="L18" s="28"/>
      <c r="M18" s="28"/>
      <c r="N18" s="28"/>
      <c r="O18" s="28"/>
      <c r="P18" s="28"/>
      <c r="Q18" s="28"/>
      <c r="R18" s="28"/>
      <c r="S18" s="28"/>
      <c r="T18" s="28"/>
      <c r="U18" s="28">
        <v>515</v>
      </c>
      <c r="V18" s="28">
        <v>515</v>
      </c>
      <c r="W18" s="21" t="s">
        <v>460</v>
      </c>
      <c r="X18" s="20" t="s">
        <v>421</v>
      </c>
      <c r="Y18" s="39">
        <v>9546</v>
      </c>
      <c r="Z18" s="21" t="s">
        <v>87</v>
      </c>
      <c r="AA18" s="21" t="s">
        <v>460</v>
      </c>
      <c r="AB18" s="20" t="s">
        <v>461</v>
      </c>
      <c r="AC18" s="20" t="s">
        <v>94</v>
      </c>
      <c r="AD18" s="40" t="s">
        <v>95</v>
      </c>
      <c r="AE18" s="88"/>
      <c r="AF18" s="1">
        <v>1</v>
      </c>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row>
    <row r="19" customFormat="1" ht="89" customHeight="1" spans="1:260">
      <c r="A19" s="20">
        <v>11</v>
      </c>
      <c r="B19" s="20" t="s">
        <v>96</v>
      </c>
      <c r="C19" s="20" t="s">
        <v>97</v>
      </c>
      <c r="D19" s="20" t="s">
        <v>33</v>
      </c>
      <c r="E19" s="20" t="s">
        <v>83</v>
      </c>
      <c r="F19" s="20" t="s">
        <v>37</v>
      </c>
      <c r="G19" s="20" t="s">
        <v>84</v>
      </c>
      <c r="H19" s="20" t="s">
        <v>98</v>
      </c>
      <c r="I19" s="21" t="s">
        <v>99</v>
      </c>
      <c r="J19" s="28">
        <f t="shared" si="1"/>
        <v>2936</v>
      </c>
      <c r="K19" s="28">
        <v>2936</v>
      </c>
      <c r="L19" s="28"/>
      <c r="M19" s="28"/>
      <c r="N19" s="28"/>
      <c r="O19" s="28"/>
      <c r="P19" s="28"/>
      <c r="Q19" s="28"/>
      <c r="R19" s="28"/>
      <c r="S19" s="28"/>
      <c r="T19" s="28"/>
      <c r="U19" s="28">
        <v>2936</v>
      </c>
      <c r="V19" s="28">
        <v>2531.135</v>
      </c>
      <c r="W19" s="21" t="s">
        <v>460</v>
      </c>
      <c r="X19" s="20" t="s">
        <v>421</v>
      </c>
      <c r="Y19" s="39">
        <v>18464</v>
      </c>
      <c r="Z19" s="21" t="s">
        <v>87</v>
      </c>
      <c r="AA19" s="21" t="s">
        <v>460</v>
      </c>
      <c r="AB19" s="20" t="s">
        <v>462</v>
      </c>
      <c r="AC19" s="20" t="s">
        <v>100</v>
      </c>
      <c r="AD19" s="40" t="s">
        <v>101</v>
      </c>
      <c r="AE19" s="88"/>
      <c r="AF19" s="1">
        <v>1</v>
      </c>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row>
    <row r="20" customFormat="1" ht="81" customHeight="1" spans="1:260">
      <c r="A20" s="20">
        <v>12</v>
      </c>
      <c r="B20" s="20" t="s">
        <v>102</v>
      </c>
      <c r="C20" s="20" t="s">
        <v>103</v>
      </c>
      <c r="D20" s="20" t="s">
        <v>33</v>
      </c>
      <c r="E20" s="20" t="s">
        <v>83</v>
      </c>
      <c r="F20" s="20" t="s">
        <v>37</v>
      </c>
      <c r="G20" s="20" t="s">
        <v>84</v>
      </c>
      <c r="H20" s="20" t="s">
        <v>104</v>
      </c>
      <c r="I20" s="21" t="s">
        <v>105</v>
      </c>
      <c r="J20" s="28">
        <f t="shared" si="1"/>
        <v>970</v>
      </c>
      <c r="K20" s="28">
        <v>970</v>
      </c>
      <c r="L20" s="28"/>
      <c r="M20" s="28"/>
      <c r="N20" s="28"/>
      <c r="O20" s="28"/>
      <c r="P20" s="28"/>
      <c r="Q20" s="28"/>
      <c r="R20" s="28"/>
      <c r="S20" s="28"/>
      <c r="T20" s="28"/>
      <c r="U20" s="28">
        <v>970</v>
      </c>
      <c r="V20" s="28">
        <v>970</v>
      </c>
      <c r="W20" s="21" t="s">
        <v>460</v>
      </c>
      <c r="X20" s="20" t="s">
        <v>421</v>
      </c>
      <c r="Y20" s="39">
        <v>18841</v>
      </c>
      <c r="Z20" s="21" t="s">
        <v>87</v>
      </c>
      <c r="AA20" s="21" t="s">
        <v>460</v>
      </c>
      <c r="AB20" s="20" t="s">
        <v>463</v>
      </c>
      <c r="AC20" s="20" t="s">
        <v>106</v>
      </c>
      <c r="AD20" s="40" t="s">
        <v>107</v>
      </c>
      <c r="AE20" s="88"/>
      <c r="AF20" s="1">
        <v>1</v>
      </c>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row>
    <row r="21" customFormat="1" ht="97" customHeight="1" spans="1:260">
      <c r="A21" s="20">
        <v>13</v>
      </c>
      <c r="B21" s="20" t="s">
        <v>108</v>
      </c>
      <c r="C21" s="20" t="s">
        <v>109</v>
      </c>
      <c r="D21" s="20" t="s">
        <v>33</v>
      </c>
      <c r="E21" s="20" t="s">
        <v>83</v>
      </c>
      <c r="F21" s="20" t="s">
        <v>37</v>
      </c>
      <c r="G21" s="20" t="s">
        <v>84</v>
      </c>
      <c r="H21" s="20" t="s">
        <v>110</v>
      </c>
      <c r="I21" s="21" t="s">
        <v>111</v>
      </c>
      <c r="J21" s="28">
        <f t="shared" si="1"/>
        <v>1442</v>
      </c>
      <c r="K21" s="28"/>
      <c r="L21" s="28">
        <v>1442</v>
      </c>
      <c r="M21" s="28"/>
      <c r="N21" s="28"/>
      <c r="O21" s="28"/>
      <c r="P21" s="28"/>
      <c r="Q21" s="28"/>
      <c r="R21" s="28"/>
      <c r="S21" s="28"/>
      <c r="T21" s="28"/>
      <c r="U21" s="28">
        <v>1442</v>
      </c>
      <c r="V21" s="28">
        <v>1442</v>
      </c>
      <c r="W21" s="21" t="s">
        <v>460</v>
      </c>
      <c r="X21" s="20" t="s">
        <v>421</v>
      </c>
      <c r="Y21" s="39">
        <v>4346</v>
      </c>
      <c r="Z21" s="21" t="s">
        <v>87</v>
      </c>
      <c r="AA21" s="21" t="s">
        <v>460</v>
      </c>
      <c r="AB21" s="20" t="s">
        <v>464</v>
      </c>
      <c r="AC21" s="20" t="s">
        <v>112</v>
      </c>
      <c r="AD21" s="40" t="s">
        <v>113</v>
      </c>
      <c r="AE21" s="88"/>
      <c r="AF21" s="1">
        <v>1</v>
      </c>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row>
    <row r="22" customFormat="1" ht="81" customHeight="1" spans="1:260">
      <c r="A22" s="20">
        <v>14</v>
      </c>
      <c r="B22" s="20" t="s">
        <v>114</v>
      </c>
      <c r="C22" s="20" t="s">
        <v>115</v>
      </c>
      <c r="D22" s="20" t="s">
        <v>33</v>
      </c>
      <c r="E22" s="20" t="s">
        <v>83</v>
      </c>
      <c r="F22" s="20" t="s">
        <v>37</v>
      </c>
      <c r="G22" s="20" t="s">
        <v>84</v>
      </c>
      <c r="H22" s="20" t="s">
        <v>116</v>
      </c>
      <c r="I22" s="21" t="s">
        <v>117</v>
      </c>
      <c r="J22" s="28">
        <f t="shared" si="1"/>
        <v>2000</v>
      </c>
      <c r="K22" s="28"/>
      <c r="L22" s="28">
        <v>2000</v>
      </c>
      <c r="M22" s="28"/>
      <c r="N22" s="28"/>
      <c r="O22" s="28"/>
      <c r="P22" s="28"/>
      <c r="Q22" s="28"/>
      <c r="R22" s="28"/>
      <c r="S22" s="28"/>
      <c r="T22" s="28"/>
      <c r="U22" s="28">
        <v>2000</v>
      </c>
      <c r="V22" s="28">
        <v>2000</v>
      </c>
      <c r="W22" s="21" t="s">
        <v>460</v>
      </c>
      <c r="X22" s="20" t="s">
        <v>421</v>
      </c>
      <c r="Y22" s="39">
        <v>17445</v>
      </c>
      <c r="Z22" s="21" t="s">
        <v>87</v>
      </c>
      <c r="AA22" s="21" t="s">
        <v>460</v>
      </c>
      <c r="AB22" s="20" t="s">
        <v>465</v>
      </c>
      <c r="AC22" s="20" t="s">
        <v>118</v>
      </c>
      <c r="AD22" s="40" t="s">
        <v>119</v>
      </c>
      <c r="AE22" s="88"/>
      <c r="AF22" s="1">
        <v>1</v>
      </c>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row>
    <row r="23" customFormat="1" ht="81" customHeight="1" spans="1:260">
      <c r="A23" s="20">
        <v>15</v>
      </c>
      <c r="B23" s="20" t="s">
        <v>120</v>
      </c>
      <c r="C23" s="20" t="s">
        <v>121</v>
      </c>
      <c r="D23" s="20" t="s">
        <v>33</v>
      </c>
      <c r="E23" s="20" t="s">
        <v>83</v>
      </c>
      <c r="F23" s="20" t="s">
        <v>37</v>
      </c>
      <c r="G23" s="20" t="s">
        <v>84</v>
      </c>
      <c r="H23" s="20" t="s">
        <v>122</v>
      </c>
      <c r="I23" s="21" t="s">
        <v>123</v>
      </c>
      <c r="J23" s="28">
        <f t="shared" si="1"/>
        <v>350</v>
      </c>
      <c r="K23" s="28">
        <v>350</v>
      </c>
      <c r="L23" s="28"/>
      <c r="M23" s="28"/>
      <c r="N23" s="28"/>
      <c r="O23" s="28"/>
      <c r="P23" s="28"/>
      <c r="Q23" s="28"/>
      <c r="R23" s="28"/>
      <c r="S23" s="28"/>
      <c r="T23" s="28"/>
      <c r="U23" s="28">
        <v>350</v>
      </c>
      <c r="V23" s="28">
        <v>350</v>
      </c>
      <c r="W23" s="21" t="s">
        <v>460</v>
      </c>
      <c r="X23" s="20" t="s">
        <v>421</v>
      </c>
      <c r="Y23" s="39">
        <v>11013</v>
      </c>
      <c r="Z23" s="21" t="s">
        <v>87</v>
      </c>
      <c r="AA23" s="21" t="s">
        <v>460</v>
      </c>
      <c r="AB23" s="20" t="s">
        <v>466</v>
      </c>
      <c r="AC23" s="20" t="s">
        <v>124</v>
      </c>
      <c r="AD23" s="40" t="s">
        <v>125</v>
      </c>
      <c r="AE23" s="88"/>
      <c r="AF23" s="1">
        <v>1</v>
      </c>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row>
    <row r="24" customFormat="1" ht="81" customHeight="1" spans="1:260">
      <c r="A24" s="20">
        <v>16</v>
      </c>
      <c r="B24" s="20" t="s">
        <v>126</v>
      </c>
      <c r="C24" s="20" t="s">
        <v>127</v>
      </c>
      <c r="D24" s="20" t="s">
        <v>33</v>
      </c>
      <c r="E24" s="20" t="s">
        <v>83</v>
      </c>
      <c r="F24" s="20" t="s">
        <v>37</v>
      </c>
      <c r="G24" s="20" t="s">
        <v>84</v>
      </c>
      <c r="H24" s="20" t="s">
        <v>128</v>
      </c>
      <c r="I24" s="21" t="s">
        <v>129</v>
      </c>
      <c r="J24" s="28">
        <f t="shared" si="1"/>
        <v>1636</v>
      </c>
      <c r="K24" s="28"/>
      <c r="L24" s="28">
        <v>1636</v>
      </c>
      <c r="M24" s="28"/>
      <c r="N24" s="28"/>
      <c r="O24" s="28"/>
      <c r="P24" s="28"/>
      <c r="Q24" s="28"/>
      <c r="R24" s="28"/>
      <c r="S24" s="28"/>
      <c r="T24" s="28"/>
      <c r="U24" s="28">
        <v>1636</v>
      </c>
      <c r="V24" s="28">
        <v>1636</v>
      </c>
      <c r="W24" s="21" t="s">
        <v>460</v>
      </c>
      <c r="X24" s="20" t="s">
        <v>421</v>
      </c>
      <c r="Y24" s="39">
        <v>15462</v>
      </c>
      <c r="Z24" s="21" t="s">
        <v>87</v>
      </c>
      <c r="AA24" s="21" t="s">
        <v>460</v>
      </c>
      <c r="AB24" s="20" t="s">
        <v>467</v>
      </c>
      <c r="AC24" s="20" t="s">
        <v>130</v>
      </c>
      <c r="AD24" s="40" t="s">
        <v>131</v>
      </c>
      <c r="AE24" s="88"/>
      <c r="AF24" s="1">
        <v>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row>
    <row r="25" customFormat="1" ht="120" customHeight="1" spans="1:260">
      <c r="A25" s="20">
        <v>17</v>
      </c>
      <c r="B25" s="20" t="s">
        <v>132</v>
      </c>
      <c r="C25" s="20" t="s">
        <v>233</v>
      </c>
      <c r="D25" s="20" t="s">
        <v>33</v>
      </c>
      <c r="E25" s="20" t="s">
        <v>55</v>
      </c>
      <c r="F25" s="20" t="s">
        <v>134</v>
      </c>
      <c r="G25" s="20" t="s">
        <v>70</v>
      </c>
      <c r="H25" s="20" t="s">
        <v>234</v>
      </c>
      <c r="I25" s="21" t="s">
        <v>468</v>
      </c>
      <c r="J25" s="28">
        <f t="shared" si="1"/>
        <v>100</v>
      </c>
      <c r="K25" s="28">
        <v>100</v>
      </c>
      <c r="L25" s="28"/>
      <c r="M25" s="28"/>
      <c r="N25" s="28"/>
      <c r="O25" s="28"/>
      <c r="P25" s="28"/>
      <c r="Q25" s="28"/>
      <c r="R25" s="28"/>
      <c r="S25" s="28"/>
      <c r="T25" s="28"/>
      <c r="U25" s="28">
        <v>100</v>
      </c>
      <c r="V25" s="28">
        <v>100</v>
      </c>
      <c r="W25" s="21" t="s">
        <v>469</v>
      </c>
      <c r="X25" s="20" t="s">
        <v>470</v>
      </c>
      <c r="Y25" s="39">
        <v>5</v>
      </c>
      <c r="Z25" s="21" t="s">
        <v>236</v>
      </c>
      <c r="AA25" s="21" t="s">
        <v>471</v>
      </c>
      <c r="AB25" s="20" t="s">
        <v>461</v>
      </c>
      <c r="AC25" s="20" t="s">
        <v>88</v>
      </c>
      <c r="AD25" s="40" t="s">
        <v>89</v>
      </c>
      <c r="AE25" s="88"/>
      <c r="AF25" s="1">
        <v>1</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row>
    <row r="26" customFormat="1" ht="117" customHeight="1" spans="1:260">
      <c r="A26" s="20">
        <v>18</v>
      </c>
      <c r="B26" s="20" t="s">
        <v>138</v>
      </c>
      <c r="C26" s="20" t="s">
        <v>133</v>
      </c>
      <c r="D26" s="20" t="s">
        <v>33</v>
      </c>
      <c r="E26" s="20" t="s">
        <v>55</v>
      </c>
      <c r="F26" s="20" t="s">
        <v>134</v>
      </c>
      <c r="G26" s="20" t="s">
        <v>70</v>
      </c>
      <c r="H26" s="20" t="s">
        <v>135</v>
      </c>
      <c r="I26" s="21" t="s">
        <v>136</v>
      </c>
      <c r="J26" s="28">
        <f t="shared" si="1"/>
        <v>180</v>
      </c>
      <c r="K26" s="28">
        <v>180</v>
      </c>
      <c r="L26" s="28"/>
      <c r="M26" s="28"/>
      <c r="N26" s="28"/>
      <c r="O26" s="28"/>
      <c r="P26" s="28"/>
      <c r="Q26" s="28"/>
      <c r="R26" s="28"/>
      <c r="S26" s="28"/>
      <c r="T26" s="28"/>
      <c r="U26" s="28">
        <v>180</v>
      </c>
      <c r="V26" s="28">
        <v>180</v>
      </c>
      <c r="W26" s="21" t="s">
        <v>472</v>
      </c>
      <c r="X26" s="20" t="s">
        <v>470</v>
      </c>
      <c r="Y26" s="39">
        <v>6</v>
      </c>
      <c r="Z26" s="21" t="s">
        <v>137</v>
      </c>
      <c r="AA26" s="21" t="s">
        <v>473</v>
      </c>
      <c r="AB26" s="20" t="s">
        <v>461</v>
      </c>
      <c r="AC26" s="20" t="s">
        <v>88</v>
      </c>
      <c r="AD26" s="40" t="s">
        <v>89</v>
      </c>
      <c r="AE26" s="88"/>
      <c r="AF26" s="1">
        <v>2</v>
      </c>
      <c r="AG26" s="1">
        <v>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row>
    <row r="27" customFormat="1" ht="118" customHeight="1" spans="1:260">
      <c r="A27" s="20">
        <v>19</v>
      </c>
      <c r="B27" s="20" t="s">
        <v>145</v>
      </c>
      <c r="C27" s="20" t="s">
        <v>139</v>
      </c>
      <c r="D27" s="20" t="s">
        <v>33</v>
      </c>
      <c r="E27" s="20" t="s">
        <v>140</v>
      </c>
      <c r="F27" s="20" t="s">
        <v>134</v>
      </c>
      <c r="G27" s="20" t="s">
        <v>141</v>
      </c>
      <c r="H27" s="20" t="s">
        <v>142</v>
      </c>
      <c r="I27" s="21" t="s">
        <v>143</v>
      </c>
      <c r="J27" s="28">
        <f t="shared" si="1"/>
        <v>1300</v>
      </c>
      <c r="K27" s="28">
        <v>1300</v>
      </c>
      <c r="L27" s="28"/>
      <c r="M27" s="28"/>
      <c r="N27" s="28"/>
      <c r="O27" s="28"/>
      <c r="P27" s="28"/>
      <c r="Q27" s="28"/>
      <c r="R27" s="28"/>
      <c r="S27" s="28"/>
      <c r="T27" s="28"/>
      <c r="U27" s="28">
        <v>1300</v>
      </c>
      <c r="V27" s="28">
        <v>1300</v>
      </c>
      <c r="W27" s="21" t="s">
        <v>474</v>
      </c>
      <c r="X27" s="20" t="s">
        <v>475</v>
      </c>
      <c r="Y27" s="39">
        <v>200</v>
      </c>
      <c r="Z27" s="21" t="s">
        <v>144</v>
      </c>
      <c r="AA27" s="21" t="s">
        <v>476</v>
      </c>
      <c r="AB27" s="20" t="s">
        <v>461</v>
      </c>
      <c r="AC27" s="20" t="s">
        <v>94</v>
      </c>
      <c r="AD27" s="40" t="s">
        <v>95</v>
      </c>
      <c r="AE27" s="88"/>
      <c r="AF27" s="44">
        <v>2</v>
      </c>
      <c r="AG27" s="1">
        <v>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row>
    <row r="28" customFormat="1" ht="101" customHeight="1" spans="1:260">
      <c r="A28" s="20">
        <v>20</v>
      </c>
      <c r="B28" s="20" t="s">
        <v>150</v>
      </c>
      <c r="C28" s="20" t="s">
        <v>146</v>
      </c>
      <c r="D28" s="20" t="s">
        <v>33</v>
      </c>
      <c r="E28" s="20" t="s">
        <v>147</v>
      </c>
      <c r="F28" s="20" t="s">
        <v>134</v>
      </c>
      <c r="G28" s="20" t="s">
        <v>141</v>
      </c>
      <c r="H28" s="20" t="s">
        <v>142</v>
      </c>
      <c r="I28" s="21" t="s">
        <v>477</v>
      </c>
      <c r="J28" s="28">
        <f t="shared" si="1"/>
        <v>500</v>
      </c>
      <c r="K28" s="28">
        <v>500</v>
      </c>
      <c r="L28" s="28"/>
      <c r="M28" s="28"/>
      <c r="N28" s="28"/>
      <c r="O28" s="28"/>
      <c r="P28" s="28"/>
      <c r="Q28" s="28"/>
      <c r="R28" s="28"/>
      <c r="S28" s="28"/>
      <c r="T28" s="28"/>
      <c r="U28" s="28">
        <v>500</v>
      </c>
      <c r="V28" s="28">
        <v>500</v>
      </c>
      <c r="W28" s="21" t="s">
        <v>478</v>
      </c>
      <c r="X28" s="20" t="s">
        <v>470</v>
      </c>
      <c r="Y28" s="39">
        <v>100</v>
      </c>
      <c r="Z28" s="21" t="s">
        <v>149</v>
      </c>
      <c r="AA28" s="21" t="s">
        <v>479</v>
      </c>
      <c r="AB28" s="20" t="s">
        <v>450</v>
      </c>
      <c r="AC28" s="20" t="s">
        <v>94</v>
      </c>
      <c r="AD28" s="40" t="s">
        <v>95</v>
      </c>
      <c r="AE28" s="88"/>
      <c r="AF28" s="44">
        <v>3</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row>
    <row r="29" customFormat="1" ht="112" customHeight="1" spans="1:260">
      <c r="A29" s="20">
        <v>21</v>
      </c>
      <c r="B29" s="20" t="s">
        <v>155</v>
      </c>
      <c r="C29" s="20" t="s">
        <v>151</v>
      </c>
      <c r="D29" s="20" t="s">
        <v>33</v>
      </c>
      <c r="E29" s="20" t="s">
        <v>140</v>
      </c>
      <c r="F29" s="20" t="s">
        <v>134</v>
      </c>
      <c r="G29" s="20" t="s">
        <v>70</v>
      </c>
      <c r="H29" s="20" t="s">
        <v>152</v>
      </c>
      <c r="I29" s="21" t="s">
        <v>480</v>
      </c>
      <c r="J29" s="28">
        <f t="shared" si="1"/>
        <v>300</v>
      </c>
      <c r="K29" s="28">
        <v>300</v>
      </c>
      <c r="L29" s="28"/>
      <c r="M29" s="28"/>
      <c r="N29" s="28"/>
      <c r="O29" s="28"/>
      <c r="P29" s="28"/>
      <c r="Q29" s="28"/>
      <c r="R29" s="28"/>
      <c r="S29" s="28"/>
      <c r="T29" s="28"/>
      <c r="U29" s="28">
        <v>300</v>
      </c>
      <c r="V29" s="28">
        <v>300</v>
      </c>
      <c r="W29" s="21" t="s">
        <v>481</v>
      </c>
      <c r="X29" s="20" t="s">
        <v>470</v>
      </c>
      <c r="Y29" s="39">
        <v>12</v>
      </c>
      <c r="Z29" s="21" t="s">
        <v>154</v>
      </c>
      <c r="AA29" s="21" t="s">
        <v>482</v>
      </c>
      <c r="AB29" s="20" t="s">
        <v>462</v>
      </c>
      <c r="AC29" s="20" t="s">
        <v>100</v>
      </c>
      <c r="AD29" s="40" t="s">
        <v>101</v>
      </c>
      <c r="AE29" s="88"/>
      <c r="AF29" s="1">
        <v>2</v>
      </c>
      <c r="AG29" s="1">
        <v>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row>
    <row r="30" customFormat="1" ht="113" customHeight="1" spans="1:260">
      <c r="A30" s="20">
        <v>22</v>
      </c>
      <c r="B30" s="20" t="s">
        <v>159</v>
      </c>
      <c r="C30" s="20" t="s">
        <v>156</v>
      </c>
      <c r="D30" s="20" t="s">
        <v>33</v>
      </c>
      <c r="E30" s="20" t="s">
        <v>140</v>
      </c>
      <c r="F30" s="20" t="s">
        <v>134</v>
      </c>
      <c r="G30" s="20" t="s">
        <v>70</v>
      </c>
      <c r="H30" s="20" t="s">
        <v>152</v>
      </c>
      <c r="I30" s="21" t="s">
        <v>483</v>
      </c>
      <c r="J30" s="28">
        <f t="shared" si="1"/>
        <v>30</v>
      </c>
      <c r="K30" s="28">
        <v>30</v>
      </c>
      <c r="L30" s="28"/>
      <c r="M30" s="28"/>
      <c r="N30" s="28"/>
      <c r="O30" s="28"/>
      <c r="P30" s="28"/>
      <c r="Q30" s="28"/>
      <c r="R30" s="28"/>
      <c r="S30" s="28"/>
      <c r="T30" s="28"/>
      <c r="U30" s="28">
        <v>30</v>
      </c>
      <c r="V30" s="28">
        <v>30</v>
      </c>
      <c r="W30" s="21" t="s">
        <v>484</v>
      </c>
      <c r="X30" s="20" t="s">
        <v>470</v>
      </c>
      <c r="Y30" s="39">
        <v>15</v>
      </c>
      <c r="Z30" s="21" t="s">
        <v>158</v>
      </c>
      <c r="AA30" s="21" t="s">
        <v>485</v>
      </c>
      <c r="AB30" s="20" t="s">
        <v>462</v>
      </c>
      <c r="AC30" s="20" t="s">
        <v>100</v>
      </c>
      <c r="AD30" s="40" t="s">
        <v>101</v>
      </c>
      <c r="AE30" s="88"/>
      <c r="AF30" s="1">
        <v>2</v>
      </c>
      <c r="AG30" s="1">
        <v>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row>
    <row r="31" customFormat="1" ht="109" customHeight="1" spans="1:260">
      <c r="A31" s="20">
        <v>23</v>
      </c>
      <c r="B31" s="20" t="s">
        <v>164</v>
      </c>
      <c r="C31" s="20" t="s">
        <v>160</v>
      </c>
      <c r="D31" s="20" t="s">
        <v>33</v>
      </c>
      <c r="E31" s="20" t="s">
        <v>140</v>
      </c>
      <c r="F31" s="20" t="s">
        <v>134</v>
      </c>
      <c r="G31" s="20" t="s">
        <v>70</v>
      </c>
      <c r="H31" s="20" t="s">
        <v>161</v>
      </c>
      <c r="I31" s="21" t="s">
        <v>486</v>
      </c>
      <c r="J31" s="28">
        <f t="shared" si="1"/>
        <v>350</v>
      </c>
      <c r="K31" s="28">
        <v>350</v>
      </c>
      <c r="L31" s="28"/>
      <c r="M31" s="28"/>
      <c r="N31" s="28"/>
      <c r="O31" s="28"/>
      <c r="P31" s="28"/>
      <c r="Q31" s="28"/>
      <c r="R31" s="28"/>
      <c r="S31" s="28"/>
      <c r="T31" s="28"/>
      <c r="U31" s="28">
        <v>350</v>
      </c>
      <c r="V31" s="28">
        <v>350</v>
      </c>
      <c r="W31" s="21" t="s">
        <v>487</v>
      </c>
      <c r="X31" s="20" t="s">
        <v>470</v>
      </c>
      <c r="Y31" s="39">
        <v>10</v>
      </c>
      <c r="Z31" s="21" t="s">
        <v>163</v>
      </c>
      <c r="AA31" s="21" t="s">
        <v>488</v>
      </c>
      <c r="AB31" s="20" t="s">
        <v>462</v>
      </c>
      <c r="AC31" s="20" t="s">
        <v>100</v>
      </c>
      <c r="AD31" s="40" t="s">
        <v>101</v>
      </c>
      <c r="AE31" s="88"/>
      <c r="AF31" s="1">
        <v>1</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row>
    <row r="32" customFormat="1" ht="107" customHeight="1" spans="1:260">
      <c r="A32" s="20">
        <v>24</v>
      </c>
      <c r="B32" s="20" t="s">
        <v>169</v>
      </c>
      <c r="C32" s="20" t="s">
        <v>165</v>
      </c>
      <c r="D32" s="20" t="s">
        <v>33</v>
      </c>
      <c r="E32" s="20" t="s">
        <v>140</v>
      </c>
      <c r="F32" s="20" t="s">
        <v>134</v>
      </c>
      <c r="G32" s="20" t="s">
        <v>70</v>
      </c>
      <c r="H32" s="20" t="s">
        <v>166</v>
      </c>
      <c r="I32" s="21" t="s">
        <v>489</v>
      </c>
      <c r="J32" s="28">
        <f t="shared" si="1"/>
        <v>150</v>
      </c>
      <c r="K32" s="28">
        <v>150</v>
      </c>
      <c r="L32" s="28"/>
      <c r="M32" s="28"/>
      <c r="N32" s="28"/>
      <c r="O32" s="28"/>
      <c r="P32" s="28"/>
      <c r="Q32" s="28"/>
      <c r="R32" s="28"/>
      <c r="S32" s="28"/>
      <c r="T32" s="28"/>
      <c r="U32" s="28">
        <v>150</v>
      </c>
      <c r="V32" s="28">
        <v>150</v>
      </c>
      <c r="W32" s="21" t="s">
        <v>490</v>
      </c>
      <c r="X32" s="20" t="s">
        <v>470</v>
      </c>
      <c r="Y32" s="39">
        <v>10</v>
      </c>
      <c r="Z32" s="21" t="s">
        <v>168</v>
      </c>
      <c r="AA32" s="21" t="s">
        <v>491</v>
      </c>
      <c r="AB32" s="20" t="s">
        <v>462</v>
      </c>
      <c r="AC32" s="20" t="s">
        <v>100</v>
      </c>
      <c r="AD32" s="40" t="s">
        <v>101</v>
      </c>
      <c r="AE32" s="88"/>
      <c r="AF32" s="1">
        <v>2</v>
      </c>
      <c r="AG32" s="1">
        <v>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row>
    <row r="33" customFormat="1" ht="88" customHeight="1" spans="1:260">
      <c r="A33" s="20">
        <v>25</v>
      </c>
      <c r="B33" s="20" t="s">
        <v>176</v>
      </c>
      <c r="C33" s="20" t="s">
        <v>170</v>
      </c>
      <c r="D33" s="20" t="s">
        <v>33</v>
      </c>
      <c r="E33" s="20" t="s">
        <v>140</v>
      </c>
      <c r="F33" s="20" t="s">
        <v>134</v>
      </c>
      <c r="G33" s="20" t="s">
        <v>70</v>
      </c>
      <c r="H33" s="20" t="s">
        <v>171</v>
      </c>
      <c r="I33" s="21" t="s">
        <v>172</v>
      </c>
      <c r="J33" s="28">
        <f t="shared" si="1"/>
        <v>300</v>
      </c>
      <c r="K33" s="28">
        <v>300</v>
      </c>
      <c r="L33" s="28"/>
      <c r="M33" s="28"/>
      <c r="N33" s="28"/>
      <c r="O33" s="28"/>
      <c r="P33" s="28"/>
      <c r="Q33" s="28"/>
      <c r="R33" s="28"/>
      <c r="S33" s="28"/>
      <c r="T33" s="28"/>
      <c r="U33" s="28">
        <v>300</v>
      </c>
      <c r="V33" s="28">
        <v>300</v>
      </c>
      <c r="W33" s="21" t="s">
        <v>492</v>
      </c>
      <c r="X33" s="20" t="s">
        <v>470</v>
      </c>
      <c r="Y33" s="39">
        <v>5</v>
      </c>
      <c r="Z33" s="21" t="s">
        <v>173</v>
      </c>
      <c r="AA33" s="21" t="s">
        <v>493</v>
      </c>
      <c r="AB33" s="20" t="s">
        <v>457</v>
      </c>
      <c r="AC33" s="20" t="s">
        <v>174</v>
      </c>
      <c r="AD33" s="40" t="s">
        <v>175</v>
      </c>
      <c r="AE33" s="88"/>
      <c r="AF33" s="44">
        <v>2</v>
      </c>
      <c r="AG33" s="1">
        <v>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row>
    <row r="34" customFormat="1" ht="97" customHeight="1" spans="1:260">
      <c r="A34" s="20">
        <v>26</v>
      </c>
      <c r="B34" s="20" t="s">
        <v>180</v>
      </c>
      <c r="C34" s="20" t="s">
        <v>177</v>
      </c>
      <c r="D34" s="20" t="s">
        <v>33</v>
      </c>
      <c r="E34" s="20" t="s">
        <v>147</v>
      </c>
      <c r="F34" s="20" t="s">
        <v>134</v>
      </c>
      <c r="G34" s="20" t="s">
        <v>70</v>
      </c>
      <c r="H34" s="20" t="s">
        <v>171</v>
      </c>
      <c r="I34" s="21" t="s">
        <v>494</v>
      </c>
      <c r="J34" s="28">
        <f t="shared" si="1"/>
        <v>240</v>
      </c>
      <c r="K34" s="28">
        <v>240</v>
      </c>
      <c r="L34" s="28"/>
      <c r="M34" s="28"/>
      <c r="N34" s="28"/>
      <c r="O34" s="28"/>
      <c r="P34" s="28"/>
      <c r="Q34" s="28"/>
      <c r="R34" s="28"/>
      <c r="S34" s="28"/>
      <c r="T34" s="28"/>
      <c r="U34" s="28">
        <v>240</v>
      </c>
      <c r="V34" s="28">
        <v>240</v>
      </c>
      <c r="W34" s="21" t="s">
        <v>495</v>
      </c>
      <c r="X34" s="20" t="s">
        <v>470</v>
      </c>
      <c r="Y34" s="39">
        <v>20</v>
      </c>
      <c r="Z34" s="21" t="s">
        <v>179</v>
      </c>
      <c r="AA34" s="21" t="s">
        <v>496</v>
      </c>
      <c r="AB34" s="20" t="s">
        <v>457</v>
      </c>
      <c r="AC34" s="20" t="s">
        <v>174</v>
      </c>
      <c r="AD34" s="40" t="s">
        <v>175</v>
      </c>
      <c r="AE34" s="88"/>
      <c r="AF34" s="44">
        <v>3</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row>
    <row r="35" customFormat="1" ht="109" customHeight="1" spans="1:260">
      <c r="A35" s="20">
        <v>27</v>
      </c>
      <c r="B35" s="20" t="s">
        <v>185</v>
      </c>
      <c r="C35" s="20" t="s">
        <v>181</v>
      </c>
      <c r="D35" s="20" t="s">
        <v>33</v>
      </c>
      <c r="E35" s="20" t="s">
        <v>147</v>
      </c>
      <c r="F35" s="20" t="s">
        <v>134</v>
      </c>
      <c r="G35" s="20" t="s">
        <v>46</v>
      </c>
      <c r="H35" s="20" t="s">
        <v>182</v>
      </c>
      <c r="I35" s="21" t="s">
        <v>183</v>
      </c>
      <c r="J35" s="28">
        <f t="shared" si="1"/>
        <v>2300</v>
      </c>
      <c r="K35" s="28">
        <v>2300</v>
      </c>
      <c r="L35" s="28"/>
      <c r="M35" s="28"/>
      <c r="N35" s="28"/>
      <c r="O35" s="28"/>
      <c r="P35" s="28"/>
      <c r="Q35" s="28"/>
      <c r="R35" s="28"/>
      <c r="S35" s="28"/>
      <c r="T35" s="28"/>
      <c r="U35" s="28">
        <v>2300</v>
      </c>
      <c r="V35" s="28">
        <v>2300</v>
      </c>
      <c r="W35" s="21" t="s">
        <v>497</v>
      </c>
      <c r="X35" s="20" t="s">
        <v>498</v>
      </c>
      <c r="Y35" s="39">
        <v>150</v>
      </c>
      <c r="Z35" s="21" t="s">
        <v>184</v>
      </c>
      <c r="AA35" s="21" t="s">
        <v>499</v>
      </c>
      <c r="AB35" s="20" t="s">
        <v>463</v>
      </c>
      <c r="AC35" s="20" t="s">
        <v>106</v>
      </c>
      <c r="AD35" s="40" t="s">
        <v>107</v>
      </c>
      <c r="AE35" s="88"/>
      <c r="AF35" s="1">
        <v>3</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row>
    <row r="36" customFormat="1" ht="123" customHeight="1" spans="1:260">
      <c r="A36" s="20">
        <v>28</v>
      </c>
      <c r="B36" s="20" t="s">
        <v>190</v>
      </c>
      <c r="C36" s="20" t="s">
        <v>186</v>
      </c>
      <c r="D36" s="20" t="s">
        <v>33</v>
      </c>
      <c r="E36" s="20" t="s">
        <v>140</v>
      </c>
      <c r="F36" s="20" t="s">
        <v>134</v>
      </c>
      <c r="G36" s="20" t="s">
        <v>70</v>
      </c>
      <c r="H36" s="20" t="s">
        <v>187</v>
      </c>
      <c r="I36" s="21" t="s">
        <v>188</v>
      </c>
      <c r="J36" s="28">
        <f t="shared" si="1"/>
        <v>380</v>
      </c>
      <c r="K36" s="28">
        <v>380</v>
      </c>
      <c r="L36" s="28"/>
      <c r="M36" s="28"/>
      <c r="N36" s="28"/>
      <c r="O36" s="28"/>
      <c r="P36" s="28"/>
      <c r="Q36" s="28"/>
      <c r="R36" s="28"/>
      <c r="S36" s="28"/>
      <c r="T36" s="28"/>
      <c r="U36" s="28">
        <v>380</v>
      </c>
      <c r="V36" s="28">
        <v>380</v>
      </c>
      <c r="W36" s="21" t="s">
        <v>500</v>
      </c>
      <c r="X36" s="20" t="s">
        <v>475</v>
      </c>
      <c r="Y36" s="39">
        <v>20</v>
      </c>
      <c r="Z36" s="21" t="s">
        <v>189</v>
      </c>
      <c r="AA36" s="21" t="s">
        <v>501</v>
      </c>
      <c r="AB36" s="20" t="s">
        <v>463</v>
      </c>
      <c r="AC36" s="20" t="s">
        <v>106</v>
      </c>
      <c r="AD36" s="40" t="s">
        <v>107</v>
      </c>
      <c r="AE36" s="88"/>
      <c r="AF36" s="44">
        <v>2</v>
      </c>
      <c r="AG36" s="1">
        <v>1</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row>
    <row r="37" customFormat="1" ht="107" customHeight="1" spans="1:260">
      <c r="A37" s="20">
        <v>29</v>
      </c>
      <c r="B37" s="20" t="s">
        <v>197</v>
      </c>
      <c r="C37" s="20" t="s">
        <v>191</v>
      </c>
      <c r="D37" s="20" t="s">
        <v>33</v>
      </c>
      <c r="E37" s="20" t="s">
        <v>192</v>
      </c>
      <c r="F37" s="20" t="s">
        <v>134</v>
      </c>
      <c r="G37" s="20" t="s">
        <v>46</v>
      </c>
      <c r="H37" s="20" t="s">
        <v>193</v>
      </c>
      <c r="I37" s="21" t="s">
        <v>194</v>
      </c>
      <c r="J37" s="28">
        <f t="shared" si="1"/>
        <v>1500</v>
      </c>
      <c r="K37" s="28"/>
      <c r="L37" s="28"/>
      <c r="M37" s="28"/>
      <c r="N37" s="28">
        <v>1500</v>
      </c>
      <c r="O37" s="28"/>
      <c r="P37" s="28"/>
      <c r="Q37" s="28"/>
      <c r="R37" s="28"/>
      <c r="S37" s="28"/>
      <c r="T37" s="28"/>
      <c r="U37" s="28">
        <v>1500</v>
      </c>
      <c r="V37" s="28">
        <v>1359</v>
      </c>
      <c r="W37" s="21" t="s">
        <v>502</v>
      </c>
      <c r="X37" s="20" t="s">
        <v>503</v>
      </c>
      <c r="Y37" s="39">
        <v>70</v>
      </c>
      <c r="Z37" s="21" t="s">
        <v>195</v>
      </c>
      <c r="AA37" s="21" t="s">
        <v>504</v>
      </c>
      <c r="AB37" s="20" t="s">
        <v>463</v>
      </c>
      <c r="AC37" s="20" t="s">
        <v>106</v>
      </c>
      <c r="AD37" s="40" t="s">
        <v>107</v>
      </c>
      <c r="AE37" s="88" t="s">
        <v>196</v>
      </c>
      <c r="AF37" s="44">
        <v>1</v>
      </c>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row>
    <row r="38" customFormat="1" ht="122" customHeight="1" spans="1:260">
      <c r="A38" s="20">
        <v>30</v>
      </c>
      <c r="B38" s="20" t="s">
        <v>202</v>
      </c>
      <c r="C38" s="20" t="s">
        <v>198</v>
      </c>
      <c r="D38" s="20" t="s">
        <v>33</v>
      </c>
      <c r="E38" s="20" t="s">
        <v>192</v>
      </c>
      <c r="F38" s="20" t="s">
        <v>37</v>
      </c>
      <c r="G38" s="20" t="s">
        <v>70</v>
      </c>
      <c r="H38" s="20" t="s">
        <v>199</v>
      </c>
      <c r="I38" s="21" t="s">
        <v>200</v>
      </c>
      <c r="J38" s="28">
        <f t="shared" si="1"/>
        <v>300</v>
      </c>
      <c r="K38" s="28">
        <v>300</v>
      </c>
      <c r="L38" s="28"/>
      <c r="M38" s="28"/>
      <c r="N38" s="28"/>
      <c r="O38" s="28"/>
      <c r="P38" s="28"/>
      <c r="Q38" s="28"/>
      <c r="R38" s="28"/>
      <c r="S38" s="28"/>
      <c r="T38" s="28"/>
      <c r="U38" s="28">
        <v>300</v>
      </c>
      <c r="V38" s="28">
        <v>300</v>
      </c>
      <c r="W38" s="21" t="s">
        <v>505</v>
      </c>
      <c r="X38" s="20" t="s">
        <v>506</v>
      </c>
      <c r="Y38" s="39">
        <v>5</v>
      </c>
      <c r="Z38" s="21" t="s">
        <v>201</v>
      </c>
      <c r="AA38" s="21" t="s">
        <v>507</v>
      </c>
      <c r="AB38" s="20" t="s">
        <v>463</v>
      </c>
      <c r="AC38" s="20" t="s">
        <v>106</v>
      </c>
      <c r="AD38" s="40" t="s">
        <v>107</v>
      </c>
      <c r="AE38" s="88"/>
      <c r="AF38" s="44">
        <v>1</v>
      </c>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row>
    <row r="39" customFormat="1" ht="127" customHeight="1" spans="1:260">
      <c r="A39" s="20">
        <v>31</v>
      </c>
      <c r="B39" s="20" t="s">
        <v>207</v>
      </c>
      <c r="C39" s="20" t="s">
        <v>246</v>
      </c>
      <c r="D39" s="20" t="s">
        <v>33</v>
      </c>
      <c r="E39" s="20" t="s">
        <v>55</v>
      </c>
      <c r="F39" s="20" t="s">
        <v>37</v>
      </c>
      <c r="G39" s="20" t="s">
        <v>70</v>
      </c>
      <c r="H39" s="20" t="s">
        <v>247</v>
      </c>
      <c r="I39" s="21" t="s">
        <v>248</v>
      </c>
      <c r="J39" s="28">
        <f t="shared" si="1"/>
        <v>350</v>
      </c>
      <c r="K39" s="28">
        <v>350</v>
      </c>
      <c r="L39" s="28"/>
      <c r="M39" s="28"/>
      <c r="N39" s="28"/>
      <c r="O39" s="28"/>
      <c r="P39" s="28"/>
      <c r="Q39" s="28"/>
      <c r="R39" s="28"/>
      <c r="S39" s="28"/>
      <c r="T39" s="28"/>
      <c r="U39" s="28">
        <v>350</v>
      </c>
      <c r="V39" s="28">
        <v>350</v>
      </c>
      <c r="W39" s="21" t="s">
        <v>508</v>
      </c>
      <c r="X39" s="20" t="s">
        <v>506</v>
      </c>
      <c r="Y39" s="39">
        <v>5</v>
      </c>
      <c r="Z39" s="21" t="s">
        <v>249</v>
      </c>
      <c r="AA39" s="21" t="s">
        <v>509</v>
      </c>
      <c r="AB39" s="20" t="s">
        <v>463</v>
      </c>
      <c r="AC39" s="20" t="s">
        <v>106</v>
      </c>
      <c r="AD39" s="40" t="s">
        <v>107</v>
      </c>
      <c r="AE39" s="88"/>
      <c r="AF39" s="44">
        <v>1</v>
      </c>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row>
    <row r="40" customFormat="1" ht="113" customHeight="1" spans="1:260">
      <c r="A40" s="20">
        <v>32</v>
      </c>
      <c r="B40" s="20" t="s">
        <v>212</v>
      </c>
      <c r="C40" s="20" t="s">
        <v>203</v>
      </c>
      <c r="D40" s="20" t="s">
        <v>33</v>
      </c>
      <c r="E40" s="20" t="s">
        <v>140</v>
      </c>
      <c r="F40" s="20" t="s">
        <v>134</v>
      </c>
      <c r="G40" s="20" t="s">
        <v>70</v>
      </c>
      <c r="H40" s="20" t="s">
        <v>204</v>
      </c>
      <c r="I40" s="21" t="s">
        <v>510</v>
      </c>
      <c r="J40" s="28">
        <f t="shared" si="1"/>
        <v>100</v>
      </c>
      <c r="K40" s="28">
        <v>100</v>
      </c>
      <c r="L40" s="28"/>
      <c r="M40" s="28"/>
      <c r="N40" s="28"/>
      <c r="O40" s="28"/>
      <c r="P40" s="28"/>
      <c r="Q40" s="28"/>
      <c r="R40" s="28"/>
      <c r="S40" s="28"/>
      <c r="T40" s="28"/>
      <c r="U40" s="28">
        <v>100</v>
      </c>
      <c r="V40" s="28">
        <v>100</v>
      </c>
      <c r="W40" s="21" t="s">
        <v>511</v>
      </c>
      <c r="X40" s="20" t="s">
        <v>470</v>
      </c>
      <c r="Y40" s="39">
        <v>10</v>
      </c>
      <c r="Z40" s="21" t="s">
        <v>206</v>
      </c>
      <c r="AA40" s="21" t="s">
        <v>512</v>
      </c>
      <c r="AB40" s="20" t="s">
        <v>466</v>
      </c>
      <c r="AC40" s="20" t="s">
        <v>124</v>
      </c>
      <c r="AD40" s="40" t="s">
        <v>125</v>
      </c>
      <c r="AE40" s="88"/>
      <c r="AF40" s="1">
        <v>2</v>
      </c>
      <c r="AG40" s="1">
        <v>2</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row>
    <row r="41" customFormat="1" ht="124" customHeight="1" spans="1:260">
      <c r="A41" s="20">
        <v>33</v>
      </c>
      <c r="B41" s="20" t="s">
        <v>218</v>
      </c>
      <c r="C41" s="20" t="s">
        <v>208</v>
      </c>
      <c r="D41" s="20" t="s">
        <v>33</v>
      </c>
      <c r="E41" s="20" t="s">
        <v>55</v>
      </c>
      <c r="F41" s="20" t="s">
        <v>134</v>
      </c>
      <c r="G41" s="20" t="s">
        <v>70</v>
      </c>
      <c r="H41" s="20" t="s">
        <v>209</v>
      </c>
      <c r="I41" s="21" t="s">
        <v>210</v>
      </c>
      <c r="J41" s="28">
        <f t="shared" si="1"/>
        <v>230</v>
      </c>
      <c r="K41" s="28"/>
      <c r="L41" s="28">
        <v>230</v>
      </c>
      <c r="M41" s="28"/>
      <c r="N41" s="28"/>
      <c r="O41" s="28"/>
      <c r="P41" s="28"/>
      <c r="Q41" s="28"/>
      <c r="R41" s="28"/>
      <c r="S41" s="28"/>
      <c r="T41" s="28"/>
      <c r="U41" s="28">
        <v>230</v>
      </c>
      <c r="V41" s="28">
        <v>230</v>
      </c>
      <c r="W41" s="21" t="s">
        <v>513</v>
      </c>
      <c r="X41" s="20" t="s">
        <v>470</v>
      </c>
      <c r="Y41" s="39">
        <v>20</v>
      </c>
      <c r="Z41" s="21" t="s">
        <v>211</v>
      </c>
      <c r="AA41" s="21" t="s">
        <v>514</v>
      </c>
      <c r="AB41" s="20" t="s">
        <v>464</v>
      </c>
      <c r="AC41" s="20" t="s">
        <v>112</v>
      </c>
      <c r="AD41" s="40" t="s">
        <v>113</v>
      </c>
      <c r="AE41" s="88"/>
      <c r="AF41" s="1">
        <v>1</v>
      </c>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row>
    <row r="42" customFormat="1" ht="97" customHeight="1" spans="1:260">
      <c r="A42" s="20">
        <v>34</v>
      </c>
      <c r="B42" s="20" t="s">
        <v>223</v>
      </c>
      <c r="C42" s="20" t="s">
        <v>213</v>
      </c>
      <c r="D42" s="20" t="s">
        <v>33</v>
      </c>
      <c r="E42" s="20" t="s">
        <v>214</v>
      </c>
      <c r="F42" s="20" t="s">
        <v>134</v>
      </c>
      <c r="G42" s="20" t="s">
        <v>70</v>
      </c>
      <c r="H42" s="20" t="s">
        <v>215</v>
      </c>
      <c r="I42" s="21" t="s">
        <v>216</v>
      </c>
      <c r="J42" s="28">
        <f t="shared" si="1"/>
        <v>100</v>
      </c>
      <c r="K42" s="28"/>
      <c r="L42" s="28">
        <v>100</v>
      </c>
      <c r="M42" s="28"/>
      <c r="N42" s="28"/>
      <c r="O42" s="28"/>
      <c r="P42" s="28"/>
      <c r="Q42" s="28"/>
      <c r="R42" s="28"/>
      <c r="S42" s="28"/>
      <c r="T42" s="28"/>
      <c r="U42" s="28">
        <v>100</v>
      </c>
      <c r="V42" s="28">
        <v>100</v>
      </c>
      <c r="W42" s="21" t="s">
        <v>515</v>
      </c>
      <c r="X42" s="20" t="s">
        <v>470</v>
      </c>
      <c r="Y42" s="39">
        <v>20</v>
      </c>
      <c r="Z42" s="21" t="s">
        <v>516</v>
      </c>
      <c r="AA42" s="21" t="s">
        <v>517</v>
      </c>
      <c r="AB42" s="20" t="s">
        <v>464</v>
      </c>
      <c r="AC42" s="20" t="s">
        <v>112</v>
      </c>
      <c r="AD42" s="40" t="s">
        <v>113</v>
      </c>
      <c r="AE42" s="88"/>
      <c r="AF42" s="1">
        <v>1</v>
      </c>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row>
    <row r="43" customFormat="1" ht="115" customHeight="1" spans="1:260">
      <c r="A43" s="20">
        <v>35</v>
      </c>
      <c r="B43" s="20" t="s">
        <v>228</v>
      </c>
      <c r="C43" s="20" t="s">
        <v>261</v>
      </c>
      <c r="D43" s="20" t="s">
        <v>33</v>
      </c>
      <c r="E43" s="20" t="s">
        <v>55</v>
      </c>
      <c r="F43" s="20" t="s">
        <v>134</v>
      </c>
      <c r="G43" s="20" t="s">
        <v>70</v>
      </c>
      <c r="H43" s="20" t="s">
        <v>262</v>
      </c>
      <c r="I43" s="21" t="s">
        <v>263</v>
      </c>
      <c r="J43" s="28">
        <f t="shared" si="1"/>
        <v>100</v>
      </c>
      <c r="K43" s="28"/>
      <c r="L43" s="28">
        <v>100</v>
      </c>
      <c r="M43" s="28"/>
      <c r="N43" s="28"/>
      <c r="O43" s="28"/>
      <c r="P43" s="28"/>
      <c r="Q43" s="28"/>
      <c r="R43" s="28"/>
      <c r="S43" s="28"/>
      <c r="T43" s="28"/>
      <c r="U43" s="28">
        <v>100</v>
      </c>
      <c r="V43" s="28">
        <v>100</v>
      </c>
      <c r="W43" s="21" t="s">
        <v>518</v>
      </c>
      <c r="X43" s="20" t="s">
        <v>506</v>
      </c>
      <c r="Y43" s="39">
        <v>5</v>
      </c>
      <c r="Z43" s="21" t="s">
        <v>264</v>
      </c>
      <c r="AA43" s="21" t="s">
        <v>519</v>
      </c>
      <c r="AB43" s="20" t="s">
        <v>465</v>
      </c>
      <c r="AC43" s="20" t="s">
        <v>118</v>
      </c>
      <c r="AD43" s="40" t="s">
        <v>119</v>
      </c>
      <c r="AE43" s="88"/>
      <c r="AF43" s="44">
        <v>1</v>
      </c>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row>
    <row r="44" customFormat="1" ht="153" customHeight="1" spans="1:260">
      <c r="A44" s="20">
        <v>36</v>
      </c>
      <c r="B44" s="20" t="s">
        <v>232</v>
      </c>
      <c r="C44" s="20" t="s">
        <v>219</v>
      </c>
      <c r="D44" s="20" t="s">
        <v>33</v>
      </c>
      <c r="E44" s="20" t="s">
        <v>140</v>
      </c>
      <c r="F44" s="20" t="s">
        <v>37</v>
      </c>
      <c r="G44" s="20" t="s">
        <v>70</v>
      </c>
      <c r="H44" s="20" t="s">
        <v>220</v>
      </c>
      <c r="I44" s="21" t="s">
        <v>221</v>
      </c>
      <c r="J44" s="28">
        <f t="shared" si="1"/>
        <v>210</v>
      </c>
      <c r="K44" s="28"/>
      <c r="L44" s="28">
        <v>210</v>
      </c>
      <c r="M44" s="28"/>
      <c r="N44" s="28"/>
      <c r="O44" s="28"/>
      <c r="P44" s="28"/>
      <c r="Q44" s="28"/>
      <c r="R44" s="28"/>
      <c r="S44" s="28"/>
      <c r="T44" s="28"/>
      <c r="U44" s="28">
        <v>210</v>
      </c>
      <c r="V44" s="28">
        <v>210</v>
      </c>
      <c r="W44" s="21" t="s">
        <v>520</v>
      </c>
      <c r="X44" s="20" t="s">
        <v>470</v>
      </c>
      <c r="Y44" s="39">
        <v>10</v>
      </c>
      <c r="Z44" s="21" t="s">
        <v>222</v>
      </c>
      <c r="AA44" s="21" t="s">
        <v>521</v>
      </c>
      <c r="AB44" s="20" t="s">
        <v>465</v>
      </c>
      <c r="AC44" s="20" t="s">
        <v>118</v>
      </c>
      <c r="AD44" s="40" t="s">
        <v>119</v>
      </c>
      <c r="AE44" s="88"/>
      <c r="AF44" s="44">
        <v>2</v>
      </c>
      <c r="AG44" s="1">
        <v>2</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row>
    <row r="45" customFormat="1" ht="139" customHeight="1" spans="1:260">
      <c r="A45" s="20">
        <v>37</v>
      </c>
      <c r="B45" s="20" t="s">
        <v>238</v>
      </c>
      <c r="C45" s="20" t="s">
        <v>224</v>
      </c>
      <c r="D45" s="20" t="s">
        <v>33</v>
      </c>
      <c r="E45" s="20" t="s">
        <v>140</v>
      </c>
      <c r="F45" s="20" t="s">
        <v>37</v>
      </c>
      <c r="G45" s="20" t="s">
        <v>141</v>
      </c>
      <c r="H45" s="20" t="s">
        <v>225</v>
      </c>
      <c r="I45" s="21" t="s">
        <v>226</v>
      </c>
      <c r="J45" s="28">
        <f t="shared" si="1"/>
        <v>1400</v>
      </c>
      <c r="K45" s="28"/>
      <c r="L45" s="28">
        <v>1400</v>
      </c>
      <c r="M45" s="28"/>
      <c r="N45" s="28"/>
      <c r="O45" s="28"/>
      <c r="P45" s="28"/>
      <c r="Q45" s="28"/>
      <c r="R45" s="28"/>
      <c r="S45" s="28"/>
      <c r="T45" s="28"/>
      <c r="U45" s="28">
        <v>1400</v>
      </c>
      <c r="V45" s="28">
        <v>1400</v>
      </c>
      <c r="W45" s="21" t="s">
        <v>522</v>
      </c>
      <c r="X45" s="20" t="s">
        <v>523</v>
      </c>
      <c r="Y45" s="39">
        <v>200</v>
      </c>
      <c r="Z45" s="21" t="s">
        <v>227</v>
      </c>
      <c r="AA45" s="21" t="s">
        <v>524</v>
      </c>
      <c r="AB45" s="20" t="s">
        <v>467</v>
      </c>
      <c r="AC45" s="20" t="s">
        <v>130</v>
      </c>
      <c r="AD45" s="40" t="s">
        <v>131</v>
      </c>
      <c r="AE45" s="88"/>
      <c r="AF45" s="44">
        <v>2</v>
      </c>
      <c r="AG45" s="1">
        <v>1</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row>
    <row r="46" customFormat="1" ht="113" customHeight="1" spans="1:260">
      <c r="A46" s="20">
        <v>38</v>
      </c>
      <c r="B46" s="20" t="s">
        <v>245</v>
      </c>
      <c r="C46" s="20" t="s">
        <v>229</v>
      </c>
      <c r="D46" s="20" t="s">
        <v>33</v>
      </c>
      <c r="E46" s="20" t="s">
        <v>147</v>
      </c>
      <c r="F46" s="20" t="s">
        <v>134</v>
      </c>
      <c r="G46" s="20" t="s">
        <v>70</v>
      </c>
      <c r="H46" s="20" t="s">
        <v>230</v>
      </c>
      <c r="I46" s="21" t="s">
        <v>525</v>
      </c>
      <c r="J46" s="28">
        <f t="shared" si="1"/>
        <v>500</v>
      </c>
      <c r="K46" s="28"/>
      <c r="L46" s="28">
        <v>500</v>
      </c>
      <c r="M46" s="28"/>
      <c r="N46" s="28"/>
      <c r="O46" s="28"/>
      <c r="P46" s="28"/>
      <c r="Q46" s="28"/>
      <c r="R46" s="28"/>
      <c r="S46" s="28"/>
      <c r="T46" s="28"/>
      <c r="U46" s="28">
        <v>500</v>
      </c>
      <c r="V46" s="28">
        <v>500</v>
      </c>
      <c r="W46" s="21" t="s">
        <v>526</v>
      </c>
      <c r="X46" s="20" t="s">
        <v>470</v>
      </c>
      <c r="Y46" s="39">
        <v>100</v>
      </c>
      <c r="Z46" s="21" t="s">
        <v>149</v>
      </c>
      <c r="AA46" s="21" t="s">
        <v>527</v>
      </c>
      <c r="AB46" s="20" t="s">
        <v>464</v>
      </c>
      <c r="AC46" s="20" t="s">
        <v>130</v>
      </c>
      <c r="AD46" s="40" t="s">
        <v>131</v>
      </c>
      <c r="AE46" s="88"/>
      <c r="AF46" s="44">
        <v>3</v>
      </c>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row>
    <row r="47" s="5" customFormat="1" ht="25" customHeight="1" spans="1:260">
      <c r="A47" s="15" t="s">
        <v>268</v>
      </c>
      <c r="B47" s="16"/>
      <c r="C47" s="17" t="s">
        <v>269</v>
      </c>
      <c r="D47" s="18"/>
      <c r="E47" s="19"/>
      <c r="F47" s="13"/>
      <c r="G47" s="13"/>
      <c r="H47" s="13"/>
      <c r="I47" s="14"/>
      <c r="J47" s="27">
        <f t="shared" ref="J47:V47" si="2">SUM(J48:J50)</f>
        <v>3779.9</v>
      </c>
      <c r="K47" s="27">
        <f t="shared" si="2"/>
        <v>3579.9</v>
      </c>
      <c r="L47" s="27">
        <f t="shared" si="2"/>
        <v>200</v>
      </c>
      <c r="M47" s="27">
        <f t="shared" si="2"/>
        <v>0</v>
      </c>
      <c r="N47" s="27">
        <f t="shared" si="2"/>
        <v>0</v>
      </c>
      <c r="O47" s="27">
        <f t="shared" si="2"/>
        <v>0</v>
      </c>
      <c r="P47" s="27">
        <f t="shared" si="2"/>
        <v>0</v>
      </c>
      <c r="Q47" s="27">
        <f t="shared" si="2"/>
        <v>0</v>
      </c>
      <c r="R47" s="27">
        <f t="shared" si="2"/>
        <v>0</v>
      </c>
      <c r="S47" s="27">
        <f t="shared" si="2"/>
        <v>0</v>
      </c>
      <c r="T47" s="27">
        <f t="shared" si="2"/>
        <v>0</v>
      </c>
      <c r="U47" s="27">
        <f t="shared" si="2"/>
        <v>3779.9</v>
      </c>
      <c r="V47" s="27">
        <f t="shared" si="2"/>
        <v>3779.9</v>
      </c>
      <c r="W47" s="36"/>
      <c r="X47" s="37"/>
      <c r="Y47" s="38"/>
      <c r="Z47" s="41"/>
      <c r="AA47" s="41"/>
      <c r="AB47" s="13"/>
      <c r="AC47" s="38"/>
      <c r="AD47" s="38"/>
      <c r="AE47" s="87" t="e">
        <f>#REF!/#REF!</f>
        <v>#REF!</v>
      </c>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row>
    <row r="48" s="1" customFormat="1" ht="90" customHeight="1" spans="1:31">
      <c r="A48" s="20">
        <v>42</v>
      </c>
      <c r="B48" s="20" t="s">
        <v>265</v>
      </c>
      <c r="C48" s="20" t="s">
        <v>271</v>
      </c>
      <c r="D48" s="20" t="s">
        <v>269</v>
      </c>
      <c r="E48" s="20" t="s">
        <v>272</v>
      </c>
      <c r="F48" s="20" t="s">
        <v>37</v>
      </c>
      <c r="G48" s="20" t="s">
        <v>56</v>
      </c>
      <c r="H48" s="20" t="s">
        <v>39</v>
      </c>
      <c r="I48" s="21" t="s">
        <v>273</v>
      </c>
      <c r="J48" s="28">
        <f t="shared" ref="J48:J50" si="3">K48+L48+M48+N48</f>
        <v>930</v>
      </c>
      <c r="K48" s="28">
        <v>930</v>
      </c>
      <c r="L48" s="28"/>
      <c r="M48" s="28"/>
      <c r="N48" s="28"/>
      <c r="O48" s="28"/>
      <c r="P48" s="28"/>
      <c r="Q48" s="28"/>
      <c r="R48" s="28"/>
      <c r="S48" s="28"/>
      <c r="T48" s="28"/>
      <c r="U48" s="28">
        <v>930</v>
      </c>
      <c r="V48" s="28">
        <v>930</v>
      </c>
      <c r="W48" s="21" t="s">
        <v>538</v>
      </c>
      <c r="X48" s="20" t="s">
        <v>421</v>
      </c>
      <c r="Y48" s="20">
        <v>788</v>
      </c>
      <c r="Z48" s="21" t="s">
        <v>274</v>
      </c>
      <c r="AA48" s="21" t="s">
        <v>538</v>
      </c>
      <c r="AB48" s="20" t="s">
        <v>462</v>
      </c>
      <c r="AC48" s="20" t="s">
        <v>275</v>
      </c>
      <c r="AD48" s="20" t="s">
        <v>276</v>
      </c>
      <c r="AE48" s="88"/>
    </row>
    <row r="49" s="1" customFormat="1" ht="90" customHeight="1" spans="1:31">
      <c r="A49" s="20">
        <v>43</v>
      </c>
      <c r="B49" s="20" t="s">
        <v>270</v>
      </c>
      <c r="C49" s="20" t="s">
        <v>278</v>
      </c>
      <c r="D49" s="20" t="s">
        <v>269</v>
      </c>
      <c r="E49" s="20" t="s">
        <v>272</v>
      </c>
      <c r="F49" s="20" t="s">
        <v>37</v>
      </c>
      <c r="G49" s="20" t="s">
        <v>56</v>
      </c>
      <c r="H49" s="20" t="s">
        <v>39</v>
      </c>
      <c r="I49" s="21" t="s">
        <v>279</v>
      </c>
      <c r="J49" s="28">
        <f t="shared" si="3"/>
        <v>2349.9</v>
      </c>
      <c r="K49" s="28">
        <v>2349.9</v>
      </c>
      <c r="L49" s="28"/>
      <c r="M49" s="28"/>
      <c r="N49" s="28"/>
      <c r="O49" s="28"/>
      <c r="P49" s="28"/>
      <c r="Q49" s="28"/>
      <c r="R49" s="28"/>
      <c r="S49" s="28"/>
      <c r="T49" s="28"/>
      <c r="U49" s="28">
        <v>2349.9</v>
      </c>
      <c r="V49" s="28">
        <v>2349.9</v>
      </c>
      <c r="W49" s="21" t="s">
        <v>539</v>
      </c>
      <c r="X49" s="20" t="s">
        <v>421</v>
      </c>
      <c r="Y49" s="20">
        <v>1119</v>
      </c>
      <c r="Z49" s="21" t="s">
        <v>280</v>
      </c>
      <c r="AA49" s="21" t="s">
        <v>540</v>
      </c>
      <c r="AB49" s="20" t="s">
        <v>461</v>
      </c>
      <c r="AC49" s="20" t="s">
        <v>281</v>
      </c>
      <c r="AD49" s="20" t="s">
        <v>282</v>
      </c>
      <c r="AE49" s="88"/>
    </row>
    <row r="50" s="1" customFormat="1" ht="82" customHeight="1" spans="1:31">
      <c r="A50" s="20">
        <v>44</v>
      </c>
      <c r="B50" s="20" t="s">
        <v>277</v>
      </c>
      <c r="C50" s="20" t="s">
        <v>284</v>
      </c>
      <c r="D50" s="20" t="s">
        <v>269</v>
      </c>
      <c r="E50" s="20" t="s">
        <v>285</v>
      </c>
      <c r="F50" s="20" t="s">
        <v>37</v>
      </c>
      <c r="G50" s="20" t="s">
        <v>56</v>
      </c>
      <c r="H50" s="20" t="s">
        <v>39</v>
      </c>
      <c r="I50" s="21" t="s">
        <v>286</v>
      </c>
      <c r="J50" s="28">
        <f t="shared" si="3"/>
        <v>500</v>
      </c>
      <c r="K50" s="28">
        <v>300</v>
      </c>
      <c r="L50" s="28">
        <v>200</v>
      </c>
      <c r="M50" s="28"/>
      <c r="N50" s="28"/>
      <c r="O50" s="28"/>
      <c r="P50" s="28"/>
      <c r="Q50" s="28"/>
      <c r="R50" s="28"/>
      <c r="S50" s="28"/>
      <c r="T50" s="28"/>
      <c r="U50" s="28">
        <v>500</v>
      </c>
      <c r="V50" s="28">
        <v>500</v>
      </c>
      <c r="W50" s="21" t="s">
        <v>541</v>
      </c>
      <c r="X50" s="20" t="s">
        <v>421</v>
      </c>
      <c r="Y50" s="20">
        <v>2000</v>
      </c>
      <c r="Z50" s="21" t="s">
        <v>287</v>
      </c>
      <c r="AA50" s="21" t="s">
        <v>541</v>
      </c>
      <c r="AB50" s="20" t="s">
        <v>447</v>
      </c>
      <c r="AC50" s="20" t="s">
        <v>42</v>
      </c>
      <c r="AD50" s="20" t="s">
        <v>43</v>
      </c>
      <c r="AE50" s="88"/>
    </row>
    <row r="51" s="5" customFormat="1" ht="25" customHeight="1" spans="1:260">
      <c r="A51" s="15" t="s">
        <v>288</v>
      </c>
      <c r="B51" s="16"/>
      <c r="C51" s="17" t="s">
        <v>289</v>
      </c>
      <c r="D51" s="18"/>
      <c r="E51" s="19"/>
      <c r="F51" s="13"/>
      <c r="G51" s="13"/>
      <c r="H51" s="13"/>
      <c r="I51" s="14"/>
      <c r="J51" s="27">
        <f t="shared" ref="J51:V51" si="4">SUM(J52:J63)</f>
        <v>14127</v>
      </c>
      <c r="K51" s="27">
        <f t="shared" si="4"/>
        <v>12100</v>
      </c>
      <c r="L51" s="27">
        <f t="shared" si="4"/>
        <v>0</v>
      </c>
      <c r="M51" s="27">
        <f t="shared" si="4"/>
        <v>2027</v>
      </c>
      <c r="N51" s="27">
        <f t="shared" si="4"/>
        <v>0</v>
      </c>
      <c r="O51" s="27">
        <f t="shared" si="4"/>
        <v>0</v>
      </c>
      <c r="P51" s="27">
        <f t="shared" si="4"/>
        <v>0</v>
      </c>
      <c r="Q51" s="27">
        <f t="shared" si="4"/>
        <v>0</v>
      </c>
      <c r="R51" s="27">
        <f t="shared" si="4"/>
        <v>0</v>
      </c>
      <c r="S51" s="27">
        <f t="shared" si="4"/>
        <v>0</v>
      </c>
      <c r="T51" s="27">
        <f t="shared" si="4"/>
        <v>0</v>
      </c>
      <c r="U51" s="27">
        <f t="shared" si="4"/>
        <v>14127</v>
      </c>
      <c r="V51" s="27">
        <f t="shared" si="4"/>
        <v>7187</v>
      </c>
      <c r="W51" s="36"/>
      <c r="X51" s="37"/>
      <c r="Y51" s="38"/>
      <c r="Z51" s="41"/>
      <c r="AA51" s="41"/>
      <c r="AB51" s="13"/>
      <c r="AC51" s="38"/>
      <c r="AD51" s="38"/>
      <c r="AE51" s="87" t="e">
        <f>#REF!/#REF!</f>
        <v>#REF!</v>
      </c>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row>
    <row r="52" s="1" customFormat="1" ht="98" customHeight="1" spans="1:31">
      <c r="A52" s="20">
        <v>45</v>
      </c>
      <c r="B52" s="20" t="s">
        <v>283</v>
      </c>
      <c r="C52" s="20" t="s">
        <v>291</v>
      </c>
      <c r="D52" s="20" t="s">
        <v>289</v>
      </c>
      <c r="E52" s="20" t="s">
        <v>292</v>
      </c>
      <c r="F52" s="20" t="s">
        <v>37</v>
      </c>
      <c r="G52" s="20" t="s">
        <v>70</v>
      </c>
      <c r="H52" s="20" t="s">
        <v>174</v>
      </c>
      <c r="I52" s="21" t="s">
        <v>293</v>
      </c>
      <c r="J52" s="28">
        <f t="shared" ref="J52:J68" si="5">K52+L52+M52+N52</f>
        <v>2000</v>
      </c>
      <c r="K52" s="28">
        <v>2000</v>
      </c>
      <c r="L52" s="28"/>
      <c r="M52" s="28"/>
      <c r="N52" s="28"/>
      <c r="O52" s="28"/>
      <c r="P52" s="28"/>
      <c r="Q52" s="28"/>
      <c r="R52" s="28"/>
      <c r="S52" s="28"/>
      <c r="T52" s="28"/>
      <c r="U52" s="28">
        <v>2000</v>
      </c>
      <c r="V52" s="28">
        <v>600</v>
      </c>
      <c r="W52" s="21" t="s">
        <v>542</v>
      </c>
      <c r="X52" s="20" t="s">
        <v>421</v>
      </c>
      <c r="Y52" s="20">
        <v>102151</v>
      </c>
      <c r="Z52" s="21" t="s">
        <v>294</v>
      </c>
      <c r="AA52" s="21" t="s">
        <v>543</v>
      </c>
      <c r="AB52" s="20" t="s">
        <v>462</v>
      </c>
      <c r="AC52" s="20" t="s">
        <v>295</v>
      </c>
      <c r="AD52" s="20" t="s">
        <v>276</v>
      </c>
      <c r="AE52" s="88"/>
    </row>
    <row r="53" s="1" customFormat="1" ht="112" customHeight="1" spans="1:31">
      <c r="A53" s="20">
        <v>46</v>
      </c>
      <c r="B53" s="20" t="s">
        <v>290</v>
      </c>
      <c r="C53" s="20" t="s">
        <v>297</v>
      </c>
      <c r="D53" s="20" t="s">
        <v>289</v>
      </c>
      <c r="E53" s="20" t="s">
        <v>292</v>
      </c>
      <c r="F53" s="20" t="s">
        <v>37</v>
      </c>
      <c r="G53" s="20" t="s">
        <v>70</v>
      </c>
      <c r="H53" s="20" t="s">
        <v>298</v>
      </c>
      <c r="I53" s="21" t="s">
        <v>299</v>
      </c>
      <c r="J53" s="28">
        <f t="shared" si="5"/>
        <v>1000</v>
      </c>
      <c r="K53" s="28">
        <v>1000</v>
      </c>
      <c r="L53" s="28"/>
      <c r="M53" s="28"/>
      <c r="N53" s="28"/>
      <c r="O53" s="28"/>
      <c r="P53" s="28"/>
      <c r="Q53" s="28"/>
      <c r="R53" s="28"/>
      <c r="S53" s="28"/>
      <c r="T53" s="28"/>
      <c r="U53" s="28">
        <v>1000</v>
      </c>
      <c r="V53" s="28">
        <v>300</v>
      </c>
      <c r="W53" s="21" t="s">
        <v>544</v>
      </c>
      <c r="X53" s="20" t="s">
        <v>421</v>
      </c>
      <c r="Y53" s="20">
        <v>64544</v>
      </c>
      <c r="Z53" s="21" t="s">
        <v>300</v>
      </c>
      <c r="AA53" s="21" t="s">
        <v>545</v>
      </c>
      <c r="AB53" s="20" t="s">
        <v>462</v>
      </c>
      <c r="AC53" s="20" t="s">
        <v>295</v>
      </c>
      <c r="AD53" s="20" t="s">
        <v>276</v>
      </c>
      <c r="AE53" s="88"/>
    </row>
    <row r="54" s="1" customFormat="1" ht="148" customHeight="1" spans="1:31">
      <c r="A54" s="20">
        <v>47</v>
      </c>
      <c r="B54" s="20" t="s">
        <v>296</v>
      </c>
      <c r="C54" s="20" t="s">
        <v>302</v>
      </c>
      <c r="D54" s="20" t="s">
        <v>289</v>
      </c>
      <c r="E54" s="20" t="s">
        <v>303</v>
      </c>
      <c r="F54" s="20" t="s">
        <v>37</v>
      </c>
      <c r="G54" s="20" t="s">
        <v>304</v>
      </c>
      <c r="H54" s="20" t="s">
        <v>305</v>
      </c>
      <c r="I54" s="21" t="s">
        <v>306</v>
      </c>
      <c r="J54" s="28">
        <f t="shared" si="5"/>
        <v>3040</v>
      </c>
      <c r="K54" s="28">
        <v>3040</v>
      </c>
      <c r="L54" s="28"/>
      <c r="M54" s="28"/>
      <c r="N54" s="28"/>
      <c r="O54" s="28"/>
      <c r="P54" s="28"/>
      <c r="Q54" s="28"/>
      <c r="R54" s="28"/>
      <c r="S54" s="28"/>
      <c r="T54" s="28"/>
      <c r="U54" s="28">
        <v>3040</v>
      </c>
      <c r="V54" s="28">
        <v>1000</v>
      </c>
      <c r="W54" s="21" t="s">
        <v>546</v>
      </c>
      <c r="X54" s="20" t="s">
        <v>421</v>
      </c>
      <c r="Y54" s="20">
        <v>34512</v>
      </c>
      <c r="Z54" s="21" t="s">
        <v>307</v>
      </c>
      <c r="AA54" s="21" t="s">
        <v>546</v>
      </c>
      <c r="AB54" s="20" t="s">
        <v>462</v>
      </c>
      <c r="AC54" s="20" t="s">
        <v>308</v>
      </c>
      <c r="AD54" s="20" t="s">
        <v>309</v>
      </c>
      <c r="AE54" s="88"/>
    </row>
    <row r="55" s="1" customFormat="1" ht="90" customHeight="1" spans="1:31">
      <c r="A55" s="20">
        <v>48</v>
      </c>
      <c r="B55" s="20" t="s">
        <v>301</v>
      </c>
      <c r="C55" s="20" t="s">
        <v>311</v>
      </c>
      <c r="D55" s="20" t="s">
        <v>289</v>
      </c>
      <c r="E55" s="20" t="s">
        <v>303</v>
      </c>
      <c r="F55" s="20" t="s">
        <v>37</v>
      </c>
      <c r="G55" s="20" t="s">
        <v>304</v>
      </c>
      <c r="H55" s="20" t="s">
        <v>312</v>
      </c>
      <c r="I55" s="21" t="s">
        <v>313</v>
      </c>
      <c r="J55" s="28">
        <f t="shared" si="5"/>
        <v>4000</v>
      </c>
      <c r="K55" s="28">
        <v>4000</v>
      </c>
      <c r="L55" s="28"/>
      <c r="M55" s="28"/>
      <c r="N55" s="28"/>
      <c r="O55" s="28"/>
      <c r="P55" s="28"/>
      <c r="Q55" s="28"/>
      <c r="R55" s="28"/>
      <c r="S55" s="28"/>
      <c r="T55" s="28"/>
      <c r="U55" s="28">
        <v>4000</v>
      </c>
      <c r="V55" s="28">
        <v>1200</v>
      </c>
      <c r="W55" s="21" t="s">
        <v>547</v>
      </c>
      <c r="X55" s="20" t="s">
        <v>421</v>
      </c>
      <c r="Y55" s="20">
        <v>46815</v>
      </c>
      <c r="Z55" s="21" t="s">
        <v>307</v>
      </c>
      <c r="AA55" s="21" t="s">
        <v>548</v>
      </c>
      <c r="AB55" s="20" t="s">
        <v>462</v>
      </c>
      <c r="AC55" s="20" t="s">
        <v>308</v>
      </c>
      <c r="AD55" s="20" t="s">
        <v>309</v>
      </c>
      <c r="AE55" s="88"/>
    </row>
    <row r="56" s="1" customFormat="1" ht="252" customHeight="1" spans="1:31">
      <c r="A56" s="20">
        <v>49</v>
      </c>
      <c r="B56" s="20" t="s">
        <v>310</v>
      </c>
      <c r="C56" s="20" t="s">
        <v>315</v>
      </c>
      <c r="D56" s="20" t="s">
        <v>289</v>
      </c>
      <c r="E56" s="20" t="s">
        <v>316</v>
      </c>
      <c r="F56" s="20" t="s">
        <v>37</v>
      </c>
      <c r="G56" s="20" t="s">
        <v>70</v>
      </c>
      <c r="H56" s="20" t="s">
        <v>549</v>
      </c>
      <c r="I56" s="21" t="s">
        <v>550</v>
      </c>
      <c r="J56" s="28">
        <f t="shared" si="5"/>
        <v>860</v>
      </c>
      <c r="K56" s="28">
        <v>860</v>
      </c>
      <c r="L56" s="28"/>
      <c r="M56" s="28"/>
      <c r="N56" s="28"/>
      <c r="O56" s="28"/>
      <c r="P56" s="28"/>
      <c r="Q56" s="28"/>
      <c r="R56" s="28"/>
      <c r="S56" s="28"/>
      <c r="T56" s="28"/>
      <c r="U56" s="28">
        <v>860</v>
      </c>
      <c r="V56" s="28">
        <v>860</v>
      </c>
      <c r="W56" s="21" t="s">
        <v>551</v>
      </c>
      <c r="X56" s="20" t="s">
        <v>421</v>
      </c>
      <c r="Y56" s="39">
        <v>81612</v>
      </c>
      <c r="Z56" s="21" t="s">
        <v>319</v>
      </c>
      <c r="AA56" s="21" t="s">
        <v>551</v>
      </c>
      <c r="AB56" s="20" t="s">
        <v>450</v>
      </c>
      <c r="AC56" s="20" t="s">
        <v>74</v>
      </c>
      <c r="AD56" s="40" t="s">
        <v>75</v>
      </c>
      <c r="AE56" s="88"/>
    </row>
    <row r="57" s="1" customFormat="1" ht="91" customHeight="1" spans="1:31">
      <c r="A57" s="20">
        <v>50</v>
      </c>
      <c r="B57" s="20" t="s">
        <v>314</v>
      </c>
      <c r="C57" s="20" t="s">
        <v>321</v>
      </c>
      <c r="D57" s="20" t="s">
        <v>289</v>
      </c>
      <c r="E57" s="20" t="s">
        <v>322</v>
      </c>
      <c r="F57" s="20" t="s">
        <v>37</v>
      </c>
      <c r="G57" s="20" t="s">
        <v>70</v>
      </c>
      <c r="H57" s="20" t="s">
        <v>323</v>
      </c>
      <c r="I57" s="21" t="s">
        <v>324</v>
      </c>
      <c r="J57" s="28">
        <f t="shared" si="5"/>
        <v>1200</v>
      </c>
      <c r="K57" s="28">
        <v>1200</v>
      </c>
      <c r="L57" s="28"/>
      <c r="M57" s="28"/>
      <c r="N57" s="28"/>
      <c r="O57" s="28"/>
      <c r="P57" s="28"/>
      <c r="Q57" s="28"/>
      <c r="R57" s="28"/>
      <c r="S57" s="28"/>
      <c r="T57" s="28"/>
      <c r="U57" s="28">
        <v>1200</v>
      </c>
      <c r="V57" s="28">
        <v>1200</v>
      </c>
      <c r="W57" s="21" t="s">
        <v>552</v>
      </c>
      <c r="X57" s="20" t="s">
        <v>421</v>
      </c>
      <c r="Y57" s="39">
        <v>6151</v>
      </c>
      <c r="Z57" s="21" t="s">
        <v>325</v>
      </c>
      <c r="AA57" s="21" t="s">
        <v>553</v>
      </c>
      <c r="AB57" s="20" t="s">
        <v>450</v>
      </c>
      <c r="AC57" s="20" t="s">
        <v>74</v>
      </c>
      <c r="AD57" s="40" t="s">
        <v>75</v>
      </c>
      <c r="AE57" s="88"/>
    </row>
    <row r="58" customFormat="1" ht="83" customHeight="1" spans="1:260">
      <c r="A58" s="20">
        <v>51</v>
      </c>
      <c r="B58" s="20" t="s">
        <v>320</v>
      </c>
      <c r="C58" s="20" t="s">
        <v>327</v>
      </c>
      <c r="D58" s="20" t="s">
        <v>289</v>
      </c>
      <c r="E58" s="20" t="s">
        <v>303</v>
      </c>
      <c r="F58" s="20" t="s">
        <v>37</v>
      </c>
      <c r="G58" s="20" t="s">
        <v>70</v>
      </c>
      <c r="H58" s="20" t="s">
        <v>182</v>
      </c>
      <c r="I58" s="21" t="s">
        <v>328</v>
      </c>
      <c r="J58" s="28">
        <f t="shared" si="5"/>
        <v>390</v>
      </c>
      <c r="K58" s="28"/>
      <c r="L58" s="28"/>
      <c r="M58" s="28">
        <v>390</v>
      </c>
      <c r="N58" s="28"/>
      <c r="O58" s="28"/>
      <c r="P58" s="28"/>
      <c r="Q58" s="28"/>
      <c r="R58" s="28"/>
      <c r="S58" s="28"/>
      <c r="T58" s="28"/>
      <c r="U58" s="28">
        <v>390</v>
      </c>
      <c r="V58" s="81">
        <v>390</v>
      </c>
      <c r="W58" s="21" t="s">
        <v>554</v>
      </c>
      <c r="X58" s="20" t="s">
        <v>421</v>
      </c>
      <c r="Y58" s="39">
        <v>2510</v>
      </c>
      <c r="Z58" s="21" t="s">
        <v>329</v>
      </c>
      <c r="AA58" s="21" t="s">
        <v>555</v>
      </c>
      <c r="AB58" s="20" t="s">
        <v>463</v>
      </c>
      <c r="AC58" s="20" t="s">
        <v>106</v>
      </c>
      <c r="AD58" s="40" t="s">
        <v>107</v>
      </c>
      <c r="AE58" s="88" t="s">
        <v>330</v>
      </c>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row>
    <row r="59" customFormat="1" ht="70" customHeight="1" spans="1:260">
      <c r="A59" s="20">
        <v>52</v>
      </c>
      <c r="B59" s="20" t="s">
        <v>326</v>
      </c>
      <c r="C59" s="70" t="s">
        <v>332</v>
      </c>
      <c r="D59" s="20" t="s">
        <v>289</v>
      </c>
      <c r="E59" s="20" t="s">
        <v>292</v>
      </c>
      <c r="F59" s="20" t="s">
        <v>37</v>
      </c>
      <c r="G59" s="20" t="s">
        <v>70</v>
      </c>
      <c r="H59" s="20" t="s">
        <v>333</v>
      </c>
      <c r="I59" s="21" t="s">
        <v>334</v>
      </c>
      <c r="J59" s="28">
        <f t="shared" si="5"/>
        <v>390</v>
      </c>
      <c r="K59" s="28"/>
      <c r="L59" s="28"/>
      <c r="M59" s="28">
        <v>390</v>
      </c>
      <c r="N59" s="28"/>
      <c r="O59" s="28"/>
      <c r="P59" s="28"/>
      <c r="Q59" s="28"/>
      <c r="R59" s="28"/>
      <c r="S59" s="28"/>
      <c r="T59" s="28"/>
      <c r="U59" s="28">
        <v>390</v>
      </c>
      <c r="V59" s="81">
        <v>390</v>
      </c>
      <c r="W59" s="21" t="s">
        <v>556</v>
      </c>
      <c r="X59" s="20" t="s">
        <v>421</v>
      </c>
      <c r="Y59" s="39">
        <v>7684</v>
      </c>
      <c r="Z59" s="21" t="s">
        <v>335</v>
      </c>
      <c r="AA59" s="21" t="s">
        <v>557</v>
      </c>
      <c r="AB59" s="20" t="s">
        <v>463</v>
      </c>
      <c r="AC59" s="20" t="s">
        <v>106</v>
      </c>
      <c r="AD59" s="40" t="s">
        <v>107</v>
      </c>
      <c r="AE59" s="88" t="s">
        <v>330</v>
      </c>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row>
    <row r="60" customFormat="1" ht="70" customHeight="1" spans="1:260">
      <c r="A60" s="20">
        <v>53</v>
      </c>
      <c r="B60" s="20" t="s">
        <v>331</v>
      </c>
      <c r="C60" s="70" t="s">
        <v>337</v>
      </c>
      <c r="D60" s="20" t="s">
        <v>289</v>
      </c>
      <c r="E60" s="20" t="s">
        <v>303</v>
      </c>
      <c r="F60" s="20" t="s">
        <v>37</v>
      </c>
      <c r="G60" s="20" t="s">
        <v>70</v>
      </c>
      <c r="H60" s="20" t="s">
        <v>338</v>
      </c>
      <c r="I60" s="21" t="s">
        <v>339</v>
      </c>
      <c r="J60" s="28">
        <f t="shared" si="5"/>
        <v>300</v>
      </c>
      <c r="K60" s="28"/>
      <c r="L60" s="28"/>
      <c r="M60" s="28">
        <v>300</v>
      </c>
      <c r="N60" s="28"/>
      <c r="O60" s="28"/>
      <c r="P60" s="28"/>
      <c r="Q60" s="28"/>
      <c r="R60" s="28"/>
      <c r="S60" s="28"/>
      <c r="T60" s="28"/>
      <c r="U60" s="28">
        <v>300</v>
      </c>
      <c r="V60" s="81">
        <v>300</v>
      </c>
      <c r="W60" s="21" t="s">
        <v>558</v>
      </c>
      <c r="X60" s="20" t="s">
        <v>421</v>
      </c>
      <c r="Y60" s="39">
        <v>587</v>
      </c>
      <c r="Z60" s="21" t="s">
        <v>340</v>
      </c>
      <c r="AA60" s="21" t="s">
        <v>559</v>
      </c>
      <c r="AB60" s="20" t="s">
        <v>462</v>
      </c>
      <c r="AC60" s="20" t="s">
        <v>100</v>
      </c>
      <c r="AD60" s="40" t="s">
        <v>101</v>
      </c>
      <c r="AE60" s="88" t="s">
        <v>330</v>
      </c>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row>
    <row r="61" customFormat="1" ht="70" customHeight="1" spans="1:260">
      <c r="A61" s="20">
        <v>54</v>
      </c>
      <c r="B61" s="20" t="s">
        <v>336</v>
      </c>
      <c r="C61" s="70" t="s">
        <v>342</v>
      </c>
      <c r="D61" s="20" t="s">
        <v>289</v>
      </c>
      <c r="E61" s="20" t="s">
        <v>292</v>
      </c>
      <c r="F61" s="20" t="s">
        <v>37</v>
      </c>
      <c r="G61" s="20" t="s">
        <v>70</v>
      </c>
      <c r="H61" s="20" t="s">
        <v>343</v>
      </c>
      <c r="I61" s="21" t="s">
        <v>344</v>
      </c>
      <c r="J61" s="28">
        <f t="shared" si="5"/>
        <v>360</v>
      </c>
      <c r="K61" s="28"/>
      <c r="L61" s="28"/>
      <c r="M61" s="28">
        <v>360</v>
      </c>
      <c r="N61" s="28"/>
      <c r="O61" s="28"/>
      <c r="P61" s="28"/>
      <c r="Q61" s="28"/>
      <c r="R61" s="28"/>
      <c r="S61" s="28"/>
      <c r="T61" s="28"/>
      <c r="U61" s="28">
        <v>360</v>
      </c>
      <c r="V61" s="81">
        <v>360</v>
      </c>
      <c r="W61" s="21" t="s">
        <v>560</v>
      </c>
      <c r="X61" s="20" t="s">
        <v>421</v>
      </c>
      <c r="Y61" s="39">
        <v>7948</v>
      </c>
      <c r="Z61" s="21" t="s">
        <v>345</v>
      </c>
      <c r="AA61" s="21" t="s">
        <v>561</v>
      </c>
      <c r="AB61" s="20" t="s">
        <v>530</v>
      </c>
      <c r="AC61" s="20" t="s">
        <v>243</v>
      </c>
      <c r="AD61" s="40" t="s">
        <v>244</v>
      </c>
      <c r="AE61" s="88" t="s">
        <v>330</v>
      </c>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row>
    <row r="62" customFormat="1" ht="70" customHeight="1" spans="1:260">
      <c r="A62" s="20">
        <v>55</v>
      </c>
      <c r="B62" s="20" t="s">
        <v>341</v>
      </c>
      <c r="C62" s="70" t="s">
        <v>347</v>
      </c>
      <c r="D62" s="20" t="s">
        <v>289</v>
      </c>
      <c r="E62" s="20" t="s">
        <v>292</v>
      </c>
      <c r="F62" s="20" t="s">
        <v>37</v>
      </c>
      <c r="G62" s="20" t="s">
        <v>70</v>
      </c>
      <c r="H62" s="20" t="s">
        <v>348</v>
      </c>
      <c r="I62" s="21" t="s">
        <v>349</v>
      </c>
      <c r="J62" s="28">
        <f t="shared" si="5"/>
        <v>197</v>
      </c>
      <c r="K62" s="28"/>
      <c r="L62" s="28"/>
      <c r="M62" s="28">
        <v>197</v>
      </c>
      <c r="N62" s="28"/>
      <c r="O62" s="28"/>
      <c r="P62" s="28"/>
      <c r="Q62" s="28"/>
      <c r="R62" s="28"/>
      <c r="S62" s="28"/>
      <c r="T62" s="28"/>
      <c r="U62" s="28">
        <v>197</v>
      </c>
      <c r="V62" s="81">
        <v>197</v>
      </c>
      <c r="W62" s="21" t="s">
        <v>562</v>
      </c>
      <c r="X62" s="20" t="s">
        <v>421</v>
      </c>
      <c r="Y62" s="39">
        <v>1311</v>
      </c>
      <c r="Z62" s="21" t="s">
        <v>350</v>
      </c>
      <c r="AA62" s="21" t="s">
        <v>563</v>
      </c>
      <c r="AB62" s="20" t="s">
        <v>464</v>
      </c>
      <c r="AC62" s="20" t="s">
        <v>130</v>
      </c>
      <c r="AD62" s="40" t="s">
        <v>131</v>
      </c>
      <c r="AE62" s="88" t="s">
        <v>330</v>
      </c>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row>
    <row r="63" customFormat="1" ht="70" customHeight="1" spans="1:260">
      <c r="A63" s="20">
        <v>56</v>
      </c>
      <c r="B63" s="20" t="s">
        <v>346</v>
      </c>
      <c r="C63" s="70" t="s">
        <v>352</v>
      </c>
      <c r="D63" s="20" t="s">
        <v>289</v>
      </c>
      <c r="E63" s="20" t="s">
        <v>303</v>
      </c>
      <c r="F63" s="20" t="s">
        <v>37</v>
      </c>
      <c r="G63" s="20" t="s">
        <v>70</v>
      </c>
      <c r="H63" s="20" t="s">
        <v>353</v>
      </c>
      <c r="I63" s="21" t="s">
        <v>354</v>
      </c>
      <c r="J63" s="28">
        <f t="shared" si="5"/>
        <v>390</v>
      </c>
      <c r="K63" s="28"/>
      <c r="L63" s="28"/>
      <c r="M63" s="28">
        <v>390</v>
      </c>
      <c r="N63" s="28"/>
      <c r="O63" s="28"/>
      <c r="P63" s="28"/>
      <c r="Q63" s="28"/>
      <c r="R63" s="28"/>
      <c r="S63" s="28"/>
      <c r="T63" s="28"/>
      <c r="U63" s="28">
        <v>390</v>
      </c>
      <c r="V63" s="81">
        <v>390</v>
      </c>
      <c r="W63" s="21" t="s">
        <v>564</v>
      </c>
      <c r="X63" s="20" t="s">
        <v>421</v>
      </c>
      <c r="Y63" s="39">
        <v>9181</v>
      </c>
      <c r="Z63" s="21" t="s">
        <v>355</v>
      </c>
      <c r="AA63" s="21" t="s">
        <v>565</v>
      </c>
      <c r="AB63" s="20" t="s">
        <v>465</v>
      </c>
      <c r="AC63" s="20" t="s">
        <v>118</v>
      </c>
      <c r="AD63" s="40" t="s">
        <v>119</v>
      </c>
      <c r="AE63" s="88" t="s">
        <v>330</v>
      </c>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row>
    <row r="64" s="5" customFormat="1" ht="25" customHeight="1" spans="1:260">
      <c r="A64" s="15" t="s">
        <v>383</v>
      </c>
      <c r="B64" s="16"/>
      <c r="C64" s="17" t="s">
        <v>384</v>
      </c>
      <c r="D64" s="18"/>
      <c r="E64" s="19"/>
      <c r="F64" s="13"/>
      <c r="G64" s="13"/>
      <c r="H64" s="13"/>
      <c r="I64" s="14"/>
      <c r="J64" s="27">
        <f t="shared" ref="J64:V64" si="6">SUM(J65:J66)</f>
        <v>396.1</v>
      </c>
      <c r="K64" s="27">
        <f t="shared" si="6"/>
        <v>396.1</v>
      </c>
      <c r="L64" s="27">
        <f t="shared" si="6"/>
        <v>0</v>
      </c>
      <c r="M64" s="27">
        <f t="shared" si="6"/>
        <v>0</v>
      </c>
      <c r="N64" s="27">
        <f t="shared" si="6"/>
        <v>0</v>
      </c>
      <c r="O64" s="27">
        <f t="shared" si="6"/>
        <v>0</v>
      </c>
      <c r="P64" s="27">
        <f t="shared" si="6"/>
        <v>0</v>
      </c>
      <c r="Q64" s="27">
        <f t="shared" si="6"/>
        <v>0</v>
      </c>
      <c r="R64" s="27">
        <f t="shared" si="6"/>
        <v>0</v>
      </c>
      <c r="S64" s="27">
        <f t="shared" si="6"/>
        <v>0</v>
      </c>
      <c r="T64" s="27">
        <f t="shared" si="6"/>
        <v>0</v>
      </c>
      <c r="U64" s="27">
        <f t="shared" si="6"/>
        <v>396.1</v>
      </c>
      <c r="V64" s="27">
        <f t="shared" si="6"/>
        <v>396.1</v>
      </c>
      <c r="W64" s="36"/>
      <c r="X64" s="37"/>
      <c r="Y64" s="38"/>
      <c r="Z64" s="41"/>
      <c r="AA64" s="41"/>
      <c r="AB64" s="13"/>
      <c r="AC64" s="38"/>
      <c r="AD64" s="38"/>
      <c r="AE64" s="87" t="e">
        <f>#REF!/#REF!</f>
        <v>#REF!</v>
      </c>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row>
    <row r="65" s="1" customFormat="1" ht="88" customHeight="1" spans="1:31">
      <c r="A65" s="20">
        <v>62</v>
      </c>
      <c r="B65" s="20" t="s">
        <v>378</v>
      </c>
      <c r="C65" s="20" t="s">
        <v>386</v>
      </c>
      <c r="D65" s="20" t="s">
        <v>384</v>
      </c>
      <c r="E65" s="20" t="s">
        <v>387</v>
      </c>
      <c r="F65" s="20" t="s">
        <v>37</v>
      </c>
      <c r="G65" s="20" t="s">
        <v>56</v>
      </c>
      <c r="H65" s="20" t="s">
        <v>388</v>
      </c>
      <c r="I65" s="21" t="s">
        <v>389</v>
      </c>
      <c r="J65" s="28">
        <f>K65+L65+M65+N65</f>
        <v>296.1</v>
      </c>
      <c r="K65" s="28">
        <v>296.1</v>
      </c>
      <c r="L65" s="28"/>
      <c r="M65" s="28"/>
      <c r="N65" s="28"/>
      <c r="O65" s="28"/>
      <c r="P65" s="28"/>
      <c r="Q65" s="28"/>
      <c r="R65" s="28"/>
      <c r="S65" s="28"/>
      <c r="T65" s="28"/>
      <c r="U65" s="28">
        <v>296.1</v>
      </c>
      <c r="V65" s="28">
        <v>296.1</v>
      </c>
      <c r="W65" s="21" t="s">
        <v>577</v>
      </c>
      <c r="X65" s="20" t="s">
        <v>421</v>
      </c>
      <c r="Y65" s="20">
        <v>141</v>
      </c>
      <c r="Z65" s="21" t="s">
        <v>390</v>
      </c>
      <c r="AA65" s="21" t="s">
        <v>578</v>
      </c>
      <c r="AB65" s="20" t="s">
        <v>461</v>
      </c>
      <c r="AC65" s="20" t="s">
        <v>391</v>
      </c>
      <c r="AD65" s="20" t="s">
        <v>392</v>
      </c>
      <c r="AE65" s="88"/>
    </row>
    <row r="66" customFormat="1" ht="88" customHeight="1" spans="1:260">
      <c r="A66" s="20">
        <v>63</v>
      </c>
      <c r="B66" s="20" t="s">
        <v>385</v>
      </c>
      <c r="C66" s="20" t="s">
        <v>394</v>
      </c>
      <c r="D66" s="20" t="s">
        <v>384</v>
      </c>
      <c r="E66" s="20" t="s">
        <v>395</v>
      </c>
      <c r="F66" s="20" t="s">
        <v>37</v>
      </c>
      <c r="G66" s="20" t="s">
        <v>70</v>
      </c>
      <c r="H66" s="20" t="s">
        <v>396</v>
      </c>
      <c r="I66" s="21" t="s">
        <v>397</v>
      </c>
      <c r="J66" s="28">
        <f>K66+L66+M66+N66</f>
        <v>100</v>
      </c>
      <c r="K66" s="28">
        <v>100</v>
      </c>
      <c r="L66" s="28"/>
      <c r="M66" s="28"/>
      <c r="N66" s="28"/>
      <c r="O66" s="28"/>
      <c r="P66" s="28"/>
      <c r="Q66" s="28"/>
      <c r="R66" s="28"/>
      <c r="S66" s="28"/>
      <c r="T66" s="28"/>
      <c r="U66" s="28">
        <v>100</v>
      </c>
      <c r="V66" s="28">
        <v>100</v>
      </c>
      <c r="W66" s="21" t="s">
        <v>579</v>
      </c>
      <c r="X66" s="20" t="s">
        <v>421</v>
      </c>
      <c r="Y66" s="39">
        <v>394</v>
      </c>
      <c r="Z66" s="43" t="s">
        <v>398</v>
      </c>
      <c r="AA66" s="21" t="s">
        <v>580</v>
      </c>
      <c r="AB66" s="20" t="s">
        <v>450</v>
      </c>
      <c r="AC66" s="20" t="s">
        <v>94</v>
      </c>
      <c r="AD66" s="40" t="s">
        <v>95</v>
      </c>
      <c r="AE66" s="88"/>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row>
    <row r="67" s="5" customFormat="1" ht="25" customHeight="1" spans="1:260">
      <c r="A67" s="15" t="s">
        <v>407</v>
      </c>
      <c r="B67" s="16"/>
      <c r="C67" s="17" t="s">
        <v>408</v>
      </c>
      <c r="D67" s="18"/>
      <c r="E67" s="19"/>
      <c r="F67" s="13"/>
      <c r="G67" s="13"/>
      <c r="H67" s="13"/>
      <c r="I67" s="14"/>
      <c r="J67" s="27">
        <f t="shared" ref="J67:V67" si="7">J68</f>
        <v>1400</v>
      </c>
      <c r="K67" s="27">
        <f t="shared" si="7"/>
        <v>1400</v>
      </c>
      <c r="L67" s="27">
        <f t="shared" si="7"/>
        <v>0</v>
      </c>
      <c r="M67" s="27">
        <f t="shared" si="7"/>
        <v>0</v>
      </c>
      <c r="N67" s="27">
        <f t="shared" si="7"/>
        <v>0</v>
      </c>
      <c r="O67" s="27">
        <f t="shared" si="7"/>
        <v>0</v>
      </c>
      <c r="P67" s="27">
        <f t="shared" si="7"/>
        <v>0</v>
      </c>
      <c r="Q67" s="27">
        <f t="shared" si="7"/>
        <v>0</v>
      </c>
      <c r="R67" s="27">
        <f t="shared" si="7"/>
        <v>0</v>
      </c>
      <c r="S67" s="27">
        <f t="shared" si="7"/>
        <v>0</v>
      </c>
      <c r="T67" s="27">
        <f t="shared" si="7"/>
        <v>0</v>
      </c>
      <c r="U67" s="27">
        <f t="shared" si="7"/>
        <v>1400</v>
      </c>
      <c r="V67" s="27">
        <f t="shared" si="7"/>
        <v>300</v>
      </c>
      <c r="W67" s="36"/>
      <c r="X67" s="37"/>
      <c r="Y67" s="38"/>
      <c r="Z67" s="41"/>
      <c r="AA67" s="41"/>
      <c r="AB67" s="13"/>
      <c r="AC67" s="38"/>
      <c r="AD67" s="38"/>
      <c r="AE67" s="87" t="e">
        <f>#REF!/#REF!</f>
        <v>#REF!</v>
      </c>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row>
    <row r="68" s="1" customFormat="1" ht="121" customHeight="1" spans="1:31">
      <c r="A68" s="20">
        <v>65</v>
      </c>
      <c r="B68" s="20" t="s">
        <v>399</v>
      </c>
      <c r="C68" s="20" t="s">
        <v>410</v>
      </c>
      <c r="D68" s="20" t="s">
        <v>408</v>
      </c>
      <c r="E68" s="20" t="s">
        <v>411</v>
      </c>
      <c r="F68" s="20" t="s">
        <v>37</v>
      </c>
      <c r="G68" s="20" t="s">
        <v>304</v>
      </c>
      <c r="H68" s="20" t="s">
        <v>39</v>
      </c>
      <c r="I68" s="21" t="s">
        <v>412</v>
      </c>
      <c r="J68" s="28">
        <f>K68+L68+M68+N68</f>
        <v>1400</v>
      </c>
      <c r="K68" s="28">
        <v>1400</v>
      </c>
      <c r="L68" s="28"/>
      <c r="M68" s="28"/>
      <c r="N68" s="28"/>
      <c r="O68" s="28"/>
      <c r="P68" s="28"/>
      <c r="Q68" s="28"/>
      <c r="R68" s="28"/>
      <c r="S68" s="28"/>
      <c r="T68" s="28"/>
      <c r="U68" s="28">
        <v>1400</v>
      </c>
      <c r="V68" s="28">
        <v>300</v>
      </c>
      <c r="W68" s="21" t="s">
        <v>583</v>
      </c>
      <c r="X68" s="20" t="s">
        <v>421</v>
      </c>
      <c r="Y68" s="20">
        <v>6956</v>
      </c>
      <c r="Z68" s="21" t="s">
        <v>413</v>
      </c>
      <c r="AA68" s="21" t="s">
        <v>584</v>
      </c>
      <c r="AB68" s="20" t="s">
        <v>585</v>
      </c>
      <c r="AC68" s="20" t="s">
        <v>414</v>
      </c>
      <c r="AD68" s="20" t="s">
        <v>415</v>
      </c>
      <c r="AE68" s="88"/>
    </row>
    <row r="69" s="5" customFormat="1" ht="25" customHeight="1" spans="1:260">
      <c r="A69" s="15" t="s">
        <v>416</v>
      </c>
      <c r="B69" s="16"/>
      <c r="C69" s="17" t="s">
        <v>426</v>
      </c>
      <c r="D69" s="18"/>
      <c r="E69" s="19"/>
      <c r="F69" s="13"/>
      <c r="G69" s="13"/>
      <c r="H69" s="13"/>
      <c r="I69" s="14"/>
      <c r="J69" s="27">
        <f t="shared" ref="J69:V69" si="8">SUM(J70:J70)</f>
        <v>50</v>
      </c>
      <c r="K69" s="27">
        <f t="shared" si="8"/>
        <v>0</v>
      </c>
      <c r="L69" s="27">
        <f t="shared" si="8"/>
        <v>0</v>
      </c>
      <c r="M69" s="27">
        <f t="shared" si="8"/>
        <v>0</v>
      </c>
      <c r="N69" s="27">
        <f t="shared" si="8"/>
        <v>50</v>
      </c>
      <c r="O69" s="27">
        <f t="shared" si="8"/>
        <v>0</v>
      </c>
      <c r="P69" s="27">
        <f t="shared" si="8"/>
        <v>0</v>
      </c>
      <c r="Q69" s="27">
        <f t="shared" si="8"/>
        <v>0</v>
      </c>
      <c r="R69" s="27">
        <f t="shared" si="8"/>
        <v>0</v>
      </c>
      <c r="S69" s="27">
        <f t="shared" si="8"/>
        <v>0</v>
      </c>
      <c r="T69" s="27">
        <f t="shared" si="8"/>
        <v>0</v>
      </c>
      <c r="U69" s="27">
        <f t="shared" si="8"/>
        <v>50</v>
      </c>
      <c r="V69" s="27">
        <f t="shared" si="8"/>
        <v>50</v>
      </c>
      <c r="W69" s="36"/>
      <c r="X69" s="37"/>
      <c r="Y69" s="38"/>
      <c r="Z69" s="41"/>
      <c r="AA69" s="41"/>
      <c r="AB69" s="13"/>
      <c r="AC69" s="38"/>
      <c r="AD69" s="38"/>
      <c r="AE69" s="87" t="e">
        <f>#REF!/#REF!</f>
        <v>#REF!</v>
      </c>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row>
    <row r="70" s="5" customFormat="1" ht="96" customHeight="1" spans="1:260">
      <c r="A70" s="20">
        <v>67</v>
      </c>
      <c r="B70" s="20" t="s">
        <v>418</v>
      </c>
      <c r="C70" s="20" t="s">
        <v>428</v>
      </c>
      <c r="D70" s="20" t="s">
        <v>426</v>
      </c>
      <c r="E70" s="20" t="s">
        <v>429</v>
      </c>
      <c r="F70" s="20" t="s">
        <v>37</v>
      </c>
      <c r="G70" s="20" t="s">
        <v>70</v>
      </c>
      <c r="H70" s="20" t="s">
        <v>39</v>
      </c>
      <c r="I70" s="21" t="s">
        <v>430</v>
      </c>
      <c r="J70" s="28">
        <f>K70+L70+M70+N70</f>
        <v>50</v>
      </c>
      <c r="K70" s="28"/>
      <c r="L70" s="28"/>
      <c r="M70" s="28"/>
      <c r="N70" s="28">
        <v>50</v>
      </c>
      <c r="O70" s="28"/>
      <c r="P70" s="28"/>
      <c r="Q70" s="28"/>
      <c r="R70" s="28"/>
      <c r="S70" s="28"/>
      <c r="T70" s="28"/>
      <c r="U70" s="28">
        <v>50</v>
      </c>
      <c r="V70" s="28">
        <v>50</v>
      </c>
      <c r="W70" s="21" t="s">
        <v>587</v>
      </c>
      <c r="X70" s="20" t="s">
        <v>421</v>
      </c>
      <c r="Y70" s="20">
        <v>8360</v>
      </c>
      <c r="Z70" s="21" t="s">
        <v>431</v>
      </c>
      <c r="AA70" s="21" t="s">
        <v>588</v>
      </c>
      <c r="AB70" s="20" t="s">
        <v>589</v>
      </c>
      <c r="AC70" s="20" t="s">
        <v>432</v>
      </c>
      <c r="AD70" s="20" t="s">
        <v>433</v>
      </c>
      <c r="AE70" s="88" t="s">
        <v>196</v>
      </c>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row>
  </sheetData>
  <mergeCells count="44">
    <mergeCell ref="A1:AE1"/>
    <mergeCell ref="A2:E2"/>
    <mergeCell ref="Y2:AE2"/>
    <mergeCell ref="J3:T3"/>
    <mergeCell ref="J4:Q4"/>
    <mergeCell ref="K5:L5"/>
    <mergeCell ref="A7:F7"/>
    <mergeCell ref="A8:B8"/>
    <mergeCell ref="C8:E8"/>
    <mergeCell ref="A47:B47"/>
    <mergeCell ref="C47:E47"/>
    <mergeCell ref="A51:B51"/>
    <mergeCell ref="C51:E51"/>
    <mergeCell ref="A64:B64"/>
    <mergeCell ref="C64:E64"/>
    <mergeCell ref="A67:B67"/>
    <mergeCell ref="C67:E67"/>
    <mergeCell ref="A69:B69"/>
    <mergeCell ref="C69:E69"/>
    <mergeCell ref="A3:A6"/>
    <mergeCell ref="B3:B6"/>
    <mergeCell ref="C3:C6"/>
    <mergeCell ref="D3:D6"/>
    <mergeCell ref="E3:E6"/>
    <mergeCell ref="F3:F6"/>
    <mergeCell ref="G3:G6"/>
    <mergeCell ref="H3:H6"/>
    <mergeCell ref="I3:I6"/>
    <mergeCell ref="J5:J6"/>
    <mergeCell ref="M5:M6"/>
    <mergeCell ref="N5:N6"/>
    <mergeCell ref="R4:R5"/>
    <mergeCell ref="S4:S5"/>
    <mergeCell ref="U3:U6"/>
    <mergeCell ref="V3:V6"/>
    <mergeCell ref="W3:W6"/>
    <mergeCell ref="X3:X6"/>
    <mergeCell ref="Y3:Y6"/>
    <mergeCell ref="Z3:Z6"/>
    <mergeCell ref="AA3:AA6"/>
    <mergeCell ref="AB3:AB6"/>
    <mergeCell ref="AC3:AC6"/>
    <mergeCell ref="AD3:AD6"/>
    <mergeCell ref="AE3:AE6"/>
  </mergeCells>
  <pageMargins left="0.751388888888889" right="0.751388888888889" top="1" bottom="1" header="0.5" footer="0.5"/>
  <pageSetup paperSize="8" scale="60" orientation="landscape" horizontalDpi="600"/>
  <headerFooter>
    <oddFooter>&amp;C第 &amp;P 页，共 &amp;N 页</oddFooter>
  </headerFooter>
  <rowBreaks count="4" manualBreakCount="4">
    <brk id="33" max="30" man="1"/>
    <brk id="42" max="30" man="1"/>
    <brk id="52" max="30" man="1"/>
    <brk id="61" max="30" man="1"/>
  </rowBreaks>
  <colBreaks count="1" manualBreakCount="1">
    <brk id="3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view="pageBreakPreview" zoomScale="70" zoomScaleNormal="85" workbookViewId="0">
      <selection activeCell="I45" sqref="I45"/>
    </sheetView>
  </sheetViews>
  <sheetFormatPr defaultColWidth="9" defaultRowHeight="14.4" outlineLevelCol="5"/>
  <cols>
    <col min="1" max="1" width="6.75" style="54" customWidth="1"/>
    <col min="2" max="2" width="10.1296296296296" style="55" customWidth="1"/>
    <col min="3" max="3" width="7.78703703703704" style="54" customWidth="1"/>
    <col min="4" max="4" width="90.8888888888889" style="56" customWidth="1"/>
    <col min="5" max="5" width="10.2962962962963" style="57" customWidth="1"/>
    <col min="6" max="6" width="6.25" style="54" customWidth="1"/>
    <col min="7" max="16384" width="9" style="54"/>
  </cols>
  <sheetData>
    <row r="1" s="54" customFormat="1" ht="42" customHeight="1" spans="1:6">
      <c r="A1" s="58" t="s">
        <v>590</v>
      </c>
      <c r="B1" s="59"/>
      <c r="C1" s="58"/>
      <c r="D1" s="60"/>
      <c r="E1" s="61"/>
      <c r="F1" s="58"/>
    </row>
    <row r="2" s="54" customFormat="1" ht="36" customHeight="1" spans="1:6">
      <c r="A2" s="62" t="s">
        <v>2</v>
      </c>
      <c r="B2" s="63" t="s">
        <v>591</v>
      </c>
      <c r="C2" s="63" t="s">
        <v>592</v>
      </c>
      <c r="D2" s="63" t="s">
        <v>4</v>
      </c>
      <c r="E2" s="64" t="s">
        <v>593</v>
      </c>
      <c r="F2" s="62" t="s">
        <v>17</v>
      </c>
    </row>
    <row r="3" s="54" customFormat="1" ht="36" customHeight="1" spans="1:6">
      <c r="A3" s="62"/>
      <c r="B3" s="63"/>
      <c r="C3" s="63"/>
      <c r="D3" s="63"/>
      <c r="E3" s="64">
        <f>SUM(E4:E23)</f>
        <v>77275.54</v>
      </c>
      <c r="F3" s="62"/>
    </row>
    <row r="4" s="54" customFormat="1" ht="82" customHeight="1" spans="1:6">
      <c r="A4" s="65">
        <v>1</v>
      </c>
      <c r="B4" s="66" t="s">
        <v>100</v>
      </c>
      <c r="C4" s="65">
        <v>12</v>
      </c>
      <c r="D4" s="67" t="s">
        <v>594</v>
      </c>
      <c r="E4" s="68">
        <v>8124.65</v>
      </c>
      <c r="F4" s="65"/>
    </row>
    <row r="5" s="54" customFormat="1" ht="67" customHeight="1" spans="1:6">
      <c r="A5" s="65">
        <v>2</v>
      </c>
      <c r="B5" s="66" t="s">
        <v>106</v>
      </c>
      <c r="C5" s="65">
        <v>9</v>
      </c>
      <c r="D5" s="67" t="s">
        <v>595</v>
      </c>
      <c r="E5" s="68">
        <v>6678.11</v>
      </c>
      <c r="F5" s="65"/>
    </row>
    <row r="6" s="54" customFormat="1" ht="53" customHeight="1" spans="1:6">
      <c r="A6" s="65">
        <v>3</v>
      </c>
      <c r="B6" s="66" t="s">
        <v>118</v>
      </c>
      <c r="C6" s="65">
        <v>8</v>
      </c>
      <c r="D6" s="67" t="s">
        <v>596</v>
      </c>
      <c r="E6" s="68">
        <v>6624.32</v>
      </c>
      <c r="F6" s="65"/>
    </row>
    <row r="7" s="54" customFormat="1" ht="39" customHeight="1" spans="1:6">
      <c r="A7" s="65">
        <v>4</v>
      </c>
      <c r="B7" s="66" t="s">
        <v>130</v>
      </c>
      <c r="C7" s="65">
        <v>5</v>
      </c>
      <c r="D7" s="67" t="s">
        <v>597</v>
      </c>
      <c r="E7" s="68">
        <v>5036</v>
      </c>
      <c r="F7" s="65"/>
    </row>
    <row r="8" s="54" customFormat="1" ht="55" customHeight="1" spans="1:6">
      <c r="A8" s="65">
        <v>5</v>
      </c>
      <c r="B8" s="66" t="s">
        <v>94</v>
      </c>
      <c r="C8" s="65">
        <v>9</v>
      </c>
      <c r="D8" s="67" t="s">
        <v>598</v>
      </c>
      <c r="E8" s="68">
        <v>4183.74</v>
      </c>
      <c r="F8" s="65"/>
    </row>
    <row r="9" s="54" customFormat="1" ht="53" customHeight="1" spans="1:6">
      <c r="A9" s="65">
        <v>6</v>
      </c>
      <c r="B9" s="66" t="s">
        <v>124</v>
      </c>
      <c r="C9" s="65">
        <v>7</v>
      </c>
      <c r="D9" s="67" t="s">
        <v>599</v>
      </c>
      <c r="E9" s="68">
        <v>2807</v>
      </c>
      <c r="F9" s="65"/>
    </row>
    <row r="10" s="54" customFormat="1" ht="49" customHeight="1" spans="1:6">
      <c r="A10" s="65">
        <v>7</v>
      </c>
      <c r="B10" s="66" t="s">
        <v>372</v>
      </c>
      <c r="C10" s="65">
        <v>6</v>
      </c>
      <c r="D10" s="67" t="s">
        <v>600</v>
      </c>
      <c r="E10" s="68">
        <v>2760.67</v>
      </c>
      <c r="F10" s="65"/>
    </row>
    <row r="11" s="54" customFormat="1" ht="38" customHeight="1" spans="1:6">
      <c r="A11" s="65">
        <v>8</v>
      </c>
      <c r="B11" s="66" t="s">
        <v>88</v>
      </c>
      <c r="C11" s="65">
        <v>7</v>
      </c>
      <c r="D11" s="67" t="s">
        <v>601</v>
      </c>
      <c r="E11" s="68">
        <v>2626.4</v>
      </c>
      <c r="F11" s="65"/>
    </row>
    <row r="12" s="54" customFormat="1" ht="39" customHeight="1" spans="1:6">
      <c r="A12" s="65">
        <v>9</v>
      </c>
      <c r="B12" s="66" t="s">
        <v>243</v>
      </c>
      <c r="C12" s="65">
        <v>4</v>
      </c>
      <c r="D12" s="67" t="s">
        <v>602</v>
      </c>
      <c r="E12" s="68">
        <v>2480</v>
      </c>
      <c r="F12" s="65"/>
    </row>
    <row r="13" s="54" customFormat="1" ht="40" customHeight="1" spans="1:6">
      <c r="A13" s="65">
        <v>10</v>
      </c>
      <c r="B13" s="66" t="s">
        <v>112</v>
      </c>
      <c r="C13" s="65">
        <v>7</v>
      </c>
      <c r="D13" s="67" t="s">
        <v>603</v>
      </c>
      <c r="E13" s="68">
        <v>1374.65</v>
      </c>
      <c r="F13" s="65"/>
    </row>
    <row r="14" s="54" customFormat="1" ht="39" customHeight="1" spans="1:6">
      <c r="A14" s="65">
        <v>11</v>
      </c>
      <c r="B14" s="66" t="s">
        <v>174</v>
      </c>
      <c r="C14" s="65">
        <v>5</v>
      </c>
      <c r="D14" s="67" t="s">
        <v>604</v>
      </c>
      <c r="E14" s="68">
        <v>957.4</v>
      </c>
      <c r="F14" s="65"/>
    </row>
    <row r="15" s="54" customFormat="1" ht="39" customHeight="1" spans="1:6">
      <c r="A15" s="65">
        <v>12</v>
      </c>
      <c r="B15" s="66" t="s">
        <v>605</v>
      </c>
      <c r="C15" s="65">
        <v>5</v>
      </c>
      <c r="D15" s="67" t="s">
        <v>606</v>
      </c>
      <c r="E15" s="68">
        <v>867.5</v>
      </c>
      <c r="F15" s="65"/>
    </row>
    <row r="16" s="54" customFormat="1" ht="64" customHeight="1" spans="1:6">
      <c r="A16" s="65">
        <v>12</v>
      </c>
      <c r="B16" s="66" t="s">
        <v>423</v>
      </c>
      <c r="C16" s="65">
        <v>9</v>
      </c>
      <c r="D16" s="67" t="s">
        <v>607</v>
      </c>
      <c r="E16" s="68">
        <v>13500</v>
      </c>
      <c r="F16" s="65"/>
    </row>
    <row r="17" s="54" customFormat="1" ht="39" customHeight="1" spans="1:6">
      <c r="A17" s="65">
        <v>13</v>
      </c>
      <c r="B17" s="66" t="s">
        <v>275</v>
      </c>
      <c r="C17" s="65">
        <v>3</v>
      </c>
      <c r="D17" s="67" t="s">
        <v>608</v>
      </c>
      <c r="E17" s="68">
        <v>8145.6</v>
      </c>
      <c r="F17" s="65"/>
    </row>
    <row r="18" s="54" customFormat="1" ht="39" customHeight="1" spans="1:6">
      <c r="A18" s="65">
        <v>14</v>
      </c>
      <c r="B18" s="66" t="s">
        <v>281</v>
      </c>
      <c r="C18" s="65">
        <v>1</v>
      </c>
      <c r="D18" s="67" t="s">
        <v>278</v>
      </c>
      <c r="E18" s="68">
        <v>2349.9</v>
      </c>
      <c r="F18" s="65"/>
    </row>
    <row r="19" s="54" customFormat="1" ht="39" customHeight="1" spans="1:6">
      <c r="A19" s="65">
        <v>15</v>
      </c>
      <c r="B19" s="66" t="s">
        <v>308</v>
      </c>
      <c r="C19" s="65">
        <v>2</v>
      </c>
      <c r="D19" s="67" t="s">
        <v>609</v>
      </c>
      <c r="E19" s="68">
        <v>6800</v>
      </c>
      <c r="F19" s="65"/>
    </row>
    <row r="20" s="54" customFormat="1" ht="39" customHeight="1" spans="1:6">
      <c r="A20" s="65">
        <v>16</v>
      </c>
      <c r="B20" s="66" t="s">
        <v>391</v>
      </c>
      <c r="C20" s="65">
        <v>1</v>
      </c>
      <c r="D20" s="67" t="s">
        <v>386</v>
      </c>
      <c r="E20" s="68">
        <v>296.1</v>
      </c>
      <c r="F20" s="65"/>
    </row>
    <row r="21" s="54" customFormat="1" ht="39" customHeight="1" spans="1:6">
      <c r="A21" s="65">
        <v>17</v>
      </c>
      <c r="B21" s="66" t="s">
        <v>405</v>
      </c>
      <c r="C21" s="65">
        <v>1</v>
      </c>
      <c r="D21" s="67" t="s">
        <v>400</v>
      </c>
      <c r="E21" s="68">
        <v>213.5</v>
      </c>
      <c r="F21" s="65"/>
    </row>
    <row r="22" s="54" customFormat="1" ht="39" customHeight="1" spans="1:6">
      <c r="A22" s="65">
        <v>18</v>
      </c>
      <c r="B22" s="66" t="s">
        <v>414</v>
      </c>
      <c r="C22" s="65">
        <v>1</v>
      </c>
      <c r="D22" s="67" t="s">
        <v>410</v>
      </c>
      <c r="E22" s="68">
        <v>1400</v>
      </c>
      <c r="F22" s="65"/>
    </row>
    <row r="23" s="54" customFormat="1" ht="39" customHeight="1" spans="1:6">
      <c r="A23" s="65">
        <v>19</v>
      </c>
      <c r="B23" s="66" t="s">
        <v>432</v>
      </c>
      <c r="C23" s="65">
        <v>1</v>
      </c>
      <c r="D23" s="67" t="s">
        <v>428</v>
      </c>
      <c r="E23" s="68">
        <v>50</v>
      </c>
      <c r="F23" s="65"/>
    </row>
  </sheetData>
  <mergeCells count="1">
    <mergeCell ref="A1:F1"/>
  </mergeCells>
  <pageMargins left="0.75" right="0.75" top="1" bottom="1" header="0.5" footer="0.5"/>
  <pageSetup paperSize="9" scale="6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U13"/>
  <sheetViews>
    <sheetView zoomScale="115" zoomScaleNormal="115" topLeftCell="C1" workbookViewId="0">
      <selection activeCell="I45" sqref="I45"/>
    </sheetView>
  </sheetViews>
  <sheetFormatPr defaultColWidth="9" defaultRowHeight="14.4"/>
  <cols>
    <col min="3" max="3" width="14.1296296296296" customWidth="1"/>
    <col min="13" max="13" width="9" style="46"/>
  </cols>
  <sheetData>
    <row r="2" customFormat="1" spans="3:21">
      <c r="C2" s="47" t="s">
        <v>100</v>
      </c>
      <c r="D2" s="48">
        <v>23.65</v>
      </c>
      <c r="E2" s="48"/>
      <c r="F2" s="48">
        <v>2398</v>
      </c>
      <c r="G2" s="48">
        <v>300</v>
      </c>
      <c r="H2" s="48">
        <v>30</v>
      </c>
      <c r="I2" s="48">
        <v>80</v>
      </c>
      <c r="J2" s="48">
        <v>240</v>
      </c>
      <c r="K2" s="48">
        <v>100</v>
      </c>
      <c r="L2" s="48">
        <f>SUM(G2:K2)</f>
        <v>750</v>
      </c>
      <c r="M2" s="49"/>
      <c r="N2" s="50">
        <v>60</v>
      </c>
      <c r="O2" s="51">
        <v>60</v>
      </c>
      <c r="P2" s="52">
        <v>300</v>
      </c>
      <c r="Q2" s="49"/>
      <c r="R2" s="49"/>
      <c r="S2" s="48">
        <v>2280</v>
      </c>
      <c r="T2" s="48">
        <v>2253</v>
      </c>
      <c r="U2" s="47">
        <f>D2+E2+F2+L2+M2+N2+O2+P2+Q2+R2+S2+T2</f>
        <v>8124.65</v>
      </c>
    </row>
    <row r="3" customFormat="1" spans="3:21">
      <c r="C3" s="47" t="s">
        <v>106</v>
      </c>
      <c r="D3" s="48">
        <v>488.11</v>
      </c>
      <c r="E3" s="48">
        <v>60</v>
      </c>
      <c r="F3" s="48">
        <v>970</v>
      </c>
      <c r="G3" s="48">
        <v>2000</v>
      </c>
      <c r="H3" s="48">
        <v>380</v>
      </c>
      <c r="I3" s="48">
        <v>1500</v>
      </c>
      <c r="J3" s="49"/>
      <c r="K3" s="49"/>
      <c r="L3" s="48">
        <f t="shared" ref="L3:L13" si="0">SUM(G3:K3)</f>
        <v>3880</v>
      </c>
      <c r="M3" s="49"/>
      <c r="N3" s="50">
        <v>60</v>
      </c>
      <c r="O3" s="51">
        <v>60</v>
      </c>
      <c r="P3" s="52">
        <v>390</v>
      </c>
      <c r="Q3" s="52">
        <v>390</v>
      </c>
      <c r="R3" s="52">
        <v>380</v>
      </c>
      <c r="S3" s="49"/>
      <c r="T3" s="47"/>
      <c r="U3" s="47">
        <f t="shared" ref="U3:U13" si="1">D3+E3+F3+L3+M3+N3+O3+P3+Q3+R3+S3+T3</f>
        <v>6678.11</v>
      </c>
    </row>
    <row r="4" customFormat="1" spans="3:21">
      <c r="C4" s="47" t="s">
        <v>118</v>
      </c>
      <c r="D4" s="48"/>
      <c r="E4" s="48">
        <v>174.32</v>
      </c>
      <c r="F4" s="48">
        <v>2610</v>
      </c>
      <c r="G4" s="48">
        <v>3000</v>
      </c>
      <c r="H4" s="48">
        <v>100</v>
      </c>
      <c r="I4" s="48">
        <v>210</v>
      </c>
      <c r="J4" s="49"/>
      <c r="K4" s="49"/>
      <c r="L4" s="48">
        <f t="shared" si="0"/>
        <v>3310</v>
      </c>
      <c r="M4" s="49"/>
      <c r="N4" s="50">
        <v>80</v>
      </c>
      <c r="O4" s="51">
        <v>60</v>
      </c>
      <c r="P4" s="52">
        <v>390</v>
      </c>
      <c r="Q4" s="49"/>
      <c r="R4" s="49"/>
      <c r="S4" s="47"/>
      <c r="T4" s="47"/>
      <c r="U4" s="47">
        <f t="shared" si="1"/>
        <v>6624.32</v>
      </c>
    </row>
    <row r="5" customFormat="1" spans="3:21">
      <c r="C5" s="47" t="s">
        <v>130</v>
      </c>
      <c r="D5" s="48"/>
      <c r="E5" s="48"/>
      <c r="F5" s="48">
        <v>1636</v>
      </c>
      <c r="G5" s="48">
        <v>2700</v>
      </c>
      <c r="H5" s="49"/>
      <c r="I5" s="49"/>
      <c r="J5" s="49"/>
      <c r="K5" s="49"/>
      <c r="L5" s="48">
        <f t="shared" si="0"/>
        <v>2700</v>
      </c>
      <c r="M5" s="53">
        <v>400</v>
      </c>
      <c r="N5" s="49"/>
      <c r="O5" s="51">
        <v>60</v>
      </c>
      <c r="P5" s="52">
        <v>240</v>
      </c>
      <c r="Q5" s="49"/>
      <c r="R5" s="49"/>
      <c r="S5" s="47"/>
      <c r="T5" s="47"/>
      <c r="U5" s="47">
        <f t="shared" si="1"/>
        <v>5036</v>
      </c>
    </row>
    <row r="6" customFormat="1" spans="3:21">
      <c r="C6" s="47" t="s">
        <v>94</v>
      </c>
      <c r="D6" s="48">
        <v>112.15</v>
      </c>
      <c r="E6" s="48">
        <v>396.59</v>
      </c>
      <c r="F6" s="48">
        <v>515</v>
      </c>
      <c r="G6" s="48">
        <v>1300</v>
      </c>
      <c r="H6" s="48">
        <v>1000</v>
      </c>
      <c r="I6" s="49"/>
      <c r="J6" s="49"/>
      <c r="K6" s="49"/>
      <c r="L6" s="48">
        <f t="shared" si="0"/>
        <v>2300</v>
      </c>
      <c r="M6" s="53">
        <v>400</v>
      </c>
      <c r="N6" s="50">
        <v>300</v>
      </c>
      <c r="O6" s="51">
        <v>60</v>
      </c>
      <c r="P6" s="49"/>
      <c r="Q6" s="49"/>
      <c r="R6" s="49"/>
      <c r="S6" s="48">
        <v>100</v>
      </c>
      <c r="T6" s="47"/>
      <c r="U6" s="47">
        <f t="shared" si="1"/>
        <v>4183.74</v>
      </c>
    </row>
    <row r="7" customFormat="1" spans="3:21">
      <c r="C7" s="47" t="s">
        <v>124</v>
      </c>
      <c r="D7" s="48">
        <v>47</v>
      </c>
      <c r="E7" s="48"/>
      <c r="F7" s="48">
        <v>350</v>
      </c>
      <c r="G7" s="48">
        <v>1800</v>
      </c>
      <c r="H7" s="48">
        <v>100</v>
      </c>
      <c r="I7" s="49"/>
      <c r="J7" s="49"/>
      <c r="K7" s="49"/>
      <c r="L7" s="48">
        <f t="shared" si="0"/>
        <v>1900</v>
      </c>
      <c r="M7" s="49"/>
      <c r="N7" s="50">
        <v>60</v>
      </c>
      <c r="O7" s="51">
        <v>60</v>
      </c>
      <c r="P7" s="52">
        <v>390</v>
      </c>
      <c r="Q7" s="49"/>
      <c r="R7" s="49"/>
      <c r="S7" s="47"/>
      <c r="T7" s="47"/>
      <c r="U7" s="47">
        <f t="shared" si="1"/>
        <v>2807</v>
      </c>
    </row>
    <row r="8" customFormat="1" spans="3:21">
      <c r="C8" s="47" t="s">
        <v>372</v>
      </c>
      <c r="D8" s="48">
        <v>24.9</v>
      </c>
      <c r="E8" s="48">
        <v>199.77</v>
      </c>
      <c r="F8" s="48">
        <v>876</v>
      </c>
      <c r="G8" s="48">
        <v>500</v>
      </c>
      <c r="H8" s="49"/>
      <c r="I8" s="49"/>
      <c r="J8" s="49"/>
      <c r="K8" s="49"/>
      <c r="L8" s="48">
        <f t="shared" si="0"/>
        <v>500</v>
      </c>
      <c r="M8" s="53">
        <v>800</v>
      </c>
      <c r="N8" s="49"/>
      <c r="O8" s="49"/>
      <c r="P8" s="52">
        <v>360</v>
      </c>
      <c r="Q8" s="49"/>
      <c r="R8" s="49"/>
      <c r="S8" s="47"/>
      <c r="T8" s="47"/>
      <c r="U8" s="47">
        <f t="shared" si="1"/>
        <v>2760.67</v>
      </c>
    </row>
    <row r="9" customFormat="1" spans="3:21">
      <c r="C9" s="47" t="s">
        <v>88</v>
      </c>
      <c r="D9" s="48"/>
      <c r="E9" s="48">
        <v>596.4</v>
      </c>
      <c r="F9" s="48">
        <v>1500</v>
      </c>
      <c r="G9" s="48">
        <v>100</v>
      </c>
      <c r="H9" s="48">
        <v>50</v>
      </c>
      <c r="I9" s="49"/>
      <c r="J9" s="49"/>
      <c r="K9" s="49"/>
      <c r="L9" s="48">
        <f t="shared" si="0"/>
        <v>150</v>
      </c>
      <c r="M9" s="49"/>
      <c r="N9" s="50">
        <v>60</v>
      </c>
      <c r="O9" s="51">
        <v>120</v>
      </c>
      <c r="P9" s="52">
        <v>200</v>
      </c>
      <c r="Q9" s="49"/>
      <c r="R9" s="49"/>
      <c r="S9" s="47"/>
      <c r="T9" s="47"/>
      <c r="U9" s="47">
        <f t="shared" si="1"/>
        <v>2626.4</v>
      </c>
    </row>
    <row r="10" customFormat="1" spans="3:21">
      <c r="C10" s="47" t="s">
        <v>243</v>
      </c>
      <c r="D10" s="48"/>
      <c r="E10" s="48"/>
      <c r="F10" s="48"/>
      <c r="G10" s="48">
        <v>2000</v>
      </c>
      <c r="H10" s="49"/>
      <c r="I10" s="49"/>
      <c r="J10" s="49"/>
      <c r="K10" s="49"/>
      <c r="L10" s="48">
        <f t="shared" si="0"/>
        <v>2000</v>
      </c>
      <c r="M10" s="49"/>
      <c r="N10" s="50">
        <v>60</v>
      </c>
      <c r="O10" s="51">
        <v>60</v>
      </c>
      <c r="P10" s="52">
        <v>360</v>
      </c>
      <c r="Q10" s="49"/>
      <c r="R10" s="49"/>
      <c r="S10" s="47"/>
      <c r="T10" s="47"/>
      <c r="U10" s="47">
        <f t="shared" si="1"/>
        <v>2480</v>
      </c>
    </row>
    <row r="11" customFormat="1" spans="3:21">
      <c r="C11" s="47" t="s">
        <v>112</v>
      </c>
      <c r="D11" s="48"/>
      <c r="E11" s="48">
        <v>214.65</v>
      </c>
      <c r="F11" s="48"/>
      <c r="G11" s="48">
        <v>200</v>
      </c>
      <c r="H11" s="48">
        <v>100</v>
      </c>
      <c r="I11" s="48"/>
      <c r="J11" s="48"/>
      <c r="K11" s="49"/>
      <c r="L11" s="48">
        <f t="shared" si="0"/>
        <v>300</v>
      </c>
      <c r="M11" s="53">
        <v>400</v>
      </c>
      <c r="N11" s="50">
        <v>60</v>
      </c>
      <c r="O11" s="51">
        <v>60</v>
      </c>
      <c r="P11" s="52">
        <v>340</v>
      </c>
      <c r="Q11" s="49"/>
      <c r="R11" s="49"/>
      <c r="S11" s="49"/>
      <c r="T11" s="47"/>
      <c r="U11" s="47">
        <f t="shared" si="1"/>
        <v>1374.65</v>
      </c>
    </row>
    <row r="12" customFormat="1" spans="3:21">
      <c r="C12" s="47" t="s">
        <v>174</v>
      </c>
      <c r="D12" s="48"/>
      <c r="E12" s="48">
        <v>337.4</v>
      </c>
      <c r="F12" s="48"/>
      <c r="G12" s="48">
        <v>300</v>
      </c>
      <c r="H12" s="48">
        <v>240</v>
      </c>
      <c r="I12" s="49"/>
      <c r="J12" s="49"/>
      <c r="K12" s="47"/>
      <c r="L12" s="48">
        <f t="shared" si="0"/>
        <v>540</v>
      </c>
      <c r="M12" s="49"/>
      <c r="N12" s="50">
        <v>20</v>
      </c>
      <c r="O12" s="51">
        <v>60</v>
      </c>
      <c r="P12" s="49"/>
      <c r="Q12" s="49"/>
      <c r="R12" s="49"/>
      <c r="S12" s="47"/>
      <c r="T12" s="47"/>
      <c r="U12" s="47">
        <f t="shared" si="1"/>
        <v>957.4</v>
      </c>
    </row>
    <row r="13" spans="3:21">
      <c r="C13" s="47" t="s">
        <v>605</v>
      </c>
      <c r="D13" s="48"/>
      <c r="E13" s="48">
        <v>52.5</v>
      </c>
      <c r="F13" s="48"/>
      <c r="G13" s="48">
        <v>500</v>
      </c>
      <c r="H13" s="48">
        <v>35</v>
      </c>
      <c r="I13" s="48"/>
      <c r="J13" s="49"/>
      <c r="K13" s="49"/>
      <c r="L13" s="48">
        <f t="shared" si="0"/>
        <v>535</v>
      </c>
      <c r="M13" s="49"/>
      <c r="N13" s="50">
        <v>100</v>
      </c>
      <c r="O13" s="51">
        <v>180</v>
      </c>
      <c r="P13" s="49"/>
      <c r="Q13" s="49"/>
      <c r="R13" s="49"/>
      <c r="S13" s="47"/>
      <c r="T13" s="47"/>
      <c r="U13" s="47">
        <f t="shared" si="1"/>
        <v>867.5</v>
      </c>
    </row>
  </sheetData>
  <sortState ref="C2:U13">
    <sortCondition ref="U2" descending="1"/>
  </sortState>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12"/>
  <sheetViews>
    <sheetView workbookViewId="0">
      <selection activeCell="I45" sqref="I45"/>
    </sheetView>
  </sheetViews>
  <sheetFormatPr defaultColWidth="9" defaultRowHeight="14.4" outlineLevelCol="6"/>
  <cols>
    <col min="7" max="7" width="60.5" customWidth="1"/>
  </cols>
  <sheetData>
    <row r="12" ht="156" customHeight="1" spans="7:7">
      <c r="G12" s="45" t="s">
        <v>610</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64"/>
  <sheetViews>
    <sheetView view="pageBreakPreview" zoomScale="55" zoomScaleNormal="55" topLeftCell="A22" workbookViewId="0">
      <selection activeCell="I45" sqref="I45"/>
    </sheetView>
  </sheetViews>
  <sheetFormatPr defaultColWidth="7" defaultRowHeight="14.4"/>
  <cols>
    <col min="1" max="1" width="4.12962962962963" style="1" customWidth="1"/>
    <col min="2" max="2" width="7.49074074074074" style="1" customWidth="1"/>
    <col min="3" max="3" width="14.1018518518519" style="1" customWidth="1"/>
    <col min="4" max="4" width="5.62962962962963" style="1" customWidth="1"/>
    <col min="5" max="5" width="7.62962962962963" style="1" customWidth="1"/>
    <col min="6" max="6" width="5.62962962962963" style="1" customWidth="1"/>
    <col min="7" max="7" width="25.6296296296296" style="1" customWidth="1"/>
    <col min="8" max="8" width="70.3611111111111" style="1" customWidth="1"/>
    <col min="9" max="9" width="5.62962962962963" style="1" customWidth="1"/>
    <col min="10" max="10" width="8.74074074074074" style="1" customWidth="1"/>
    <col min="11" max="11" width="12.0462962962963" style="6" customWidth="1"/>
    <col min="12" max="12" width="12.2685185185185" style="6" customWidth="1"/>
    <col min="13" max="13" width="12.4907407407407" style="6" customWidth="1"/>
    <col min="14" max="14" width="10.8981481481481" style="6" customWidth="1"/>
    <col min="15" max="15" width="10" style="6" customWidth="1"/>
    <col min="16" max="18" width="7.62962962962963" style="6" hidden="1" customWidth="1"/>
    <col min="19" max="20" width="10.1296296296296" style="6" hidden="1" customWidth="1"/>
    <col min="21" max="21" width="9.10185185185185" style="6" customWidth="1"/>
    <col min="22" max="22" width="57.1388888888889" style="7" customWidth="1"/>
    <col min="23" max="23" width="10.3611111111111" style="1" customWidth="1"/>
    <col min="24" max="24" width="8.62962962962963" style="1" hidden="1" customWidth="1"/>
    <col min="25" max="25" width="30.6296296296296" style="7" hidden="1" customWidth="1"/>
    <col min="26" max="26" width="25.212962962963" style="7" hidden="1" customWidth="1"/>
    <col min="27" max="27" width="10.6296296296296" style="1" customWidth="1"/>
    <col min="28" max="28" width="8.62962962962963" style="1" customWidth="1"/>
    <col min="29" max="29" width="8.75" style="1" customWidth="1"/>
    <col min="30" max="16382" width="7" style="1" customWidth="1"/>
    <col min="16383" max="16384" width="7" style="1"/>
  </cols>
  <sheetData>
    <row r="1" s="1" customFormat="1" ht="35" customHeight="1" spans="1:29">
      <c r="A1" s="8" t="s">
        <v>611</v>
      </c>
      <c r="B1" s="8"/>
      <c r="C1" s="8"/>
      <c r="D1" s="8"/>
      <c r="E1" s="8"/>
      <c r="F1" s="8"/>
      <c r="G1" s="8"/>
      <c r="H1" s="8"/>
      <c r="I1" s="8"/>
      <c r="J1" s="8"/>
      <c r="K1" s="24"/>
      <c r="L1" s="24"/>
      <c r="M1" s="24"/>
      <c r="N1" s="24"/>
      <c r="O1" s="24"/>
      <c r="P1" s="24"/>
      <c r="Q1" s="24"/>
      <c r="R1" s="24"/>
      <c r="S1" s="24"/>
      <c r="T1" s="24"/>
      <c r="U1" s="24"/>
      <c r="V1" s="29"/>
      <c r="W1" s="8"/>
      <c r="X1" s="8"/>
      <c r="Y1" s="29"/>
      <c r="Z1" s="29"/>
      <c r="AA1" s="8"/>
      <c r="AB1" s="8"/>
      <c r="AC1" s="8"/>
    </row>
    <row r="2" s="2" customFormat="1" ht="20" customHeight="1" spans="1:29">
      <c r="A2" s="9" t="s">
        <v>1</v>
      </c>
      <c r="B2" s="9"/>
      <c r="C2" s="9"/>
      <c r="D2" s="9"/>
      <c r="E2" s="9"/>
      <c r="F2" s="10"/>
      <c r="G2" s="10"/>
      <c r="H2" s="10"/>
      <c r="I2" s="10"/>
      <c r="J2" s="10"/>
      <c r="K2" s="25"/>
      <c r="L2" s="25"/>
      <c r="M2" s="25"/>
      <c r="N2" s="25"/>
      <c r="O2" s="25"/>
      <c r="P2" s="25"/>
      <c r="Q2" s="25"/>
      <c r="R2" s="25"/>
      <c r="S2" s="25"/>
      <c r="T2" s="25"/>
      <c r="U2" s="25"/>
      <c r="V2" s="30"/>
      <c r="W2" s="31"/>
      <c r="X2" s="32"/>
      <c r="Y2" s="9"/>
      <c r="Z2" s="9"/>
      <c r="AA2" s="31"/>
      <c r="AB2" s="32"/>
      <c r="AC2" s="32"/>
    </row>
    <row r="3" s="3" customFormat="1" ht="25" customHeight="1" spans="1:29">
      <c r="A3" s="11" t="s">
        <v>2</v>
      </c>
      <c r="B3" s="11" t="s">
        <v>3</v>
      </c>
      <c r="C3" s="11" t="s">
        <v>4</v>
      </c>
      <c r="D3" s="11" t="s">
        <v>612</v>
      </c>
      <c r="E3" s="11" t="s">
        <v>613</v>
      </c>
      <c r="F3" s="11" t="s">
        <v>7</v>
      </c>
      <c r="G3" s="11" t="s">
        <v>9</v>
      </c>
      <c r="H3" s="11" t="s">
        <v>10</v>
      </c>
      <c r="I3" s="11" t="s">
        <v>614</v>
      </c>
      <c r="J3" s="11" t="s">
        <v>615</v>
      </c>
      <c r="K3" s="26" t="s">
        <v>12</v>
      </c>
      <c r="L3" s="26"/>
      <c r="M3" s="26"/>
      <c r="N3" s="26"/>
      <c r="O3" s="26"/>
      <c r="P3" s="26"/>
      <c r="Q3" s="26"/>
      <c r="R3" s="26"/>
      <c r="S3" s="26"/>
      <c r="T3" s="26"/>
      <c r="U3" s="26"/>
      <c r="V3" s="33" t="s">
        <v>436</v>
      </c>
      <c r="W3" s="33" t="s">
        <v>437</v>
      </c>
      <c r="X3" s="33" t="s">
        <v>13</v>
      </c>
      <c r="Y3" s="11" t="s">
        <v>616</v>
      </c>
      <c r="Z3" s="33" t="s">
        <v>617</v>
      </c>
      <c r="AA3" s="11" t="s">
        <v>15</v>
      </c>
      <c r="AB3" s="11" t="s">
        <v>16</v>
      </c>
      <c r="AC3" s="11" t="s">
        <v>17</v>
      </c>
    </row>
    <row r="4" s="3" customFormat="1" ht="25" customHeight="1" spans="1:29">
      <c r="A4" s="11"/>
      <c r="B4" s="11"/>
      <c r="C4" s="11"/>
      <c r="D4" s="11"/>
      <c r="E4" s="11"/>
      <c r="F4" s="11"/>
      <c r="G4" s="11"/>
      <c r="H4" s="11"/>
      <c r="I4" s="11"/>
      <c r="J4" s="11"/>
      <c r="K4" s="26" t="s">
        <v>31</v>
      </c>
      <c r="L4" s="26" t="s">
        <v>18</v>
      </c>
      <c r="M4" s="26"/>
      <c r="N4" s="26"/>
      <c r="O4" s="26"/>
      <c r="P4" s="26"/>
      <c r="Q4" s="26"/>
      <c r="R4" s="26"/>
      <c r="S4" s="26" t="s">
        <v>19</v>
      </c>
      <c r="T4" s="26" t="s">
        <v>20</v>
      </c>
      <c r="U4" s="26" t="s">
        <v>21</v>
      </c>
      <c r="V4" s="34"/>
      <c r="W4" s="34"/>
      <c r="X4" s="34"/>
      <c r="Y4" s="11"/>
      <c r="Z4" s="34"/>
      <c r="AA4" s="11"/>
      <c r="AB4" s="11"/>
      <c r="AC4" s="11"/>
    </row>
    <row r="5" s="3" customFormat="1" ht="62" customHeight="1" spans="1:29">
      <c r="A5" s="11"/>
      <c r="B5" s="11"/>
      <c r="C5" s="11"/>
      <c r="D5" s="11"/>
      <c r="E5" s="11"/>
      <c r="F5" s="11"/>
      <c r="G5" s="11"/>
      <c r="H5" s="11"/>
      <c r="I5" s="11"/>
      <c r="J5" s="11"/>
      <c r="K5" s="26"/>
      <c r="L5" s="26" t="s">
        <v>22</v>
      </c>
      <c r="M5" s="26" t="s">
        <v>23</v>
      </c>
      <c r="N5" s="26" t="s">
        <v>24</v>
      </c>
      <c r="O5" s="26" t="s">
        <v>25</v>
      </c>
      <c r="P5" s="26" t="s">
        <v>26</v>
      </c>
      <c r="Q5" s="26" t="s">
        <v>27</v>
      </c>
      <c r="R5" s="26" t="s">
        <v>28</v>
      </c>
      <c r="S5" s="26"/>
      <c r="T5" s="26"/>
      <c r="U5" s="26"/>
      <c r="V5" s="35"/>
      <c r="W5" s="35"/>
      <c r="X5" s="35"/>
      <c r="Y5" s="11"/>
      <c r="Z5" s="35"/>
      <c r="AA5" s="11"/>
      <c r="AB5" s="11"/>
      <c r="AC5" s="11"/>
    </row>
    <row r="6" s="4" customFormat="1" ht="25" customHeight="1" spans="1:258">
      <c r="A6" s="12" t="s">
        <v>31</v>
      </c>
      <c r="B6" s="13"/>
      <c r="C6" s="13"/>
      <c r="D6" s="13"/>
      <c r="E6" s="13"/>
      <c r="F6" s="13"/>
      <c r="G6" s="13"/>
      <c r="H6" s="14"/>
      <c r="I6" s="14"/>
      <c r="J6" s="14"/>
      <c r="K6" s="27">
        <f t="shared" ref="K6:U6" si="0">K7+K42+K46+K55+K59+K61+K63</f>
        <v>73334.865</v>
      </c>
      <c r="L6" s="27">
        <f t="shared" si="0"/>
        <v>72614.865</v>
      </c>
      <c r="M6" s="27">
        <f t="shared" si="0"/>
        <v>67324.865</v>
      </c>
      <c r="N6" s="27">
        <f t="shared" si="0"/>
        <v>3740</v>
      </c>
      <c r="O6" s="27">
        <f t="shared" si="0"/>
        <v>1550</v>
      </c>
      <c r="P6" s="27">
        <f t="shared" si="0"/>
        <v>0</v>
      </c>
      <c r="Q6" s="27">
        <f t="shared" si="0"/>
        <v>0</v>
      </c>
      <c r="R6" s="27">
        <f t="shared" si="0"/>
        <v>0</v>
      </c>
      <c r="S6" s="27">
        <f t="shared" si="0"/>
        <v>0</v>
      </c>
      <c r="T6" s="27">
        <f t="shared" si="0"/>
        <v>0</v>
      </c>
      <c r="U6" s="27">
        <f t="shared" si="0"/>
        <v>720</v>
      </c>
      <c r="V6" s="36"/>
      <c r="W6" s="37"/>
      <c r="X6" s="38"/>
      <c r="Y6" s="41"/>
      <c r="Z6" s="41"/>
      <c r="AA6" s="38"/>
      <c r="AB6" s="38"/>
      <c r="AC6" s="13"/>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row>
    <row r="7" s="5" customFormat="1" ht="25" customHeight="1" spans="1:258">
      <c r="A7" s="15" t="s">
        <v>32</v>
      </c>
      <c r="B7" s="16"/>
      <c r="C7" s="17" t="s">
        <v>33</v>
      </c>
      <c r="D7" s="18"/>
      <c r="E7" s="19"/>
      <c r="F7" s="13"/>
      <c r="G7" s="13"/>
      <c r="H7" s="14"/>
      <c r="I7" s="14"/>
      <c r="J7" s="14"/>
      <c r="K7" s="27">
        <f t="shared" ref="K7:U7" si="1">SUM(K8:K41)</f>
        <v>42846.765</v>
      </c>
      <c r="L7" s="27">
        <f t="shared" si="1"/>
        <v>42846.765</v>
      </c>
      <c r="M7" s="27">
        <f t="shared" si="1"/>
        <v>41346.765</v>
      </c>
      <c r="N7" s="27">
        <f t="shared" si="1"/>
        <v>0</v>
      </c>
      <c r="O7" s="27">
        <f t="shared" si="1"/>
        <v>1500</v>
      </c>
      <c r="P7" s="27">
        <f t="shared" si="1"/>
        <v>0</v>
      </c>
      <c r="Q7" s="27">
        <f t="shared" si="1"/>
        <v>0</v>
      </c>
      <c r="R7" s="27">
        <f t="shared" si="1"/>
        <v>0</v>
      </c>
      <c r="S7" s="27">
        <f t="shared" si="1"/>
        <v>0</v>
      </c>
      <c r="T7" s="27">
        <f t="shared" si="1"/>
        <v>0</v>
      </c>
      <c r="U7" s="27">
        <f t="shared" si="1"/>
        <v>0</v>
      </c>
      <c r="V7" s="36"/>
      <c r="W7" s="37"/>
      <c r="X7" s="38"/>
      <c r="Y7" s="41"/>
      <c r="Z7" s="41"/>
      <c r="AA7" s="38"/>
      <c r="AB7" s="38"/>
      <c r="AC7" s="13">
        <f>K7/K6</f>
        <v>0.584261865076045</v>
      </c>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row>
    <row r="8" s="1" customFormat="1" ht="84" customHeight="1" spans="1:29">
      <c r="A8" s="20">
        <v>1</v>
      </c>
      <c r="B8" s="20" t="s">
        <v>34</v>
      </c>
      <c r="C8" s="20" t="s">
        <v>35</v>
      </c>
      <c r="D8" s="20" t="s">
        <v>33</v>
      </c>
      <c r="E8" s="20" t="s">
        <v>36</v>
      </c>
      <c r="F8" s="20" t="s">
        <v>37</v>
      </c>
      <c r="G8" s="20" t="s">
        <v>39</v>
      </c>
      <c r="H8" s="21" t="s">
        <v>40</v>
      </c>
      <c r="I8" s="20" t="s">
        <v>618</v>
      </c>
      <c r="J8" s="20">
        <v>2000</v>
      </c>
      <c r="K8" s="28">
        <f t="shared" ref="K8:K17" si="2">L8</f>
        <v>2000</v>
      </c>
      <c r="L8" s="28">
        <f t="shared" ref="L8:L17" si="3">M8+N8+O8+Q8</f>
        <v>2000</v>
      </c>
      <c r="M8" s="28">
        <v>2000</v>
      </c>
      <c r="N8" s="28"/>
      <c r="O8" s="28"/>
      <c r="P8" s="28"/>
      <c r="Q8" s="28"/>
      <c r="R8" s="28"/>
      <c r="S8" s="28"/>
      <c r="T8" s="28"/>
      <c r="U8" s="28"/>
      <c r="V8" s="21" t="s">
        <v>440</v>
      </c>
      <c r="W8" s="20" t="s">
        <v>421</v>
      </c>
      <c r="X8" s="20">
        <v>20000</v>
      </c>
      <c r="Y8" s="21" t="s">
        <v>619</v>
      </c>
      <c r="Z8" s="21" t="s">
        <v>441</v>
      </c>
      <c r="AA8" s="20" t="s">
        <v>42</v>
      </c>
      <c r="AB8" s="20" t="s">
        <v>43</v>
      </c>
      <c r="AC8" s="20"/>
    </row>
    <row r="9" s="1" customFormat="1" ht="84" customHeight="1" spans="1:29">
      <c r="A9" s="20">
        <v>2</v>
      </c>
      <c r="B9" s="20" t="s">
        <v>44</v>
      </c>
      <c r="C9" s="20" t="s">
        <v>45</v>
      </c>
      <c r="D9" s="20" t="s">
        <v>33</v>
      </c>
      <c r="E9" s="20" t="s">
        <v>36</v>
      </c>
      <c r="F9" s="20" t="s">
        <v>37</v>
      </c>
      <c r="G9" s="20" t="s">
        <v>39</v>
      </c>
      <c r="H9" s="22" t="s">
        <v>620</v>
      </c>
      <c r="I9" s="20" t="s">
        <v>618</v>
      </c>
      <c r="J9" s="20">
        <v>1000</v>
      </c>
      <c r="K9" s="28">
        <f t="shared" si="2"/>
        <v>1000</v>
      </c>
      <c r="L9" s="28">
        <f t="shared" si="3"/>
        <v>1000</v>
      </c>
      <c r="M9" s="28">
        <v>1000</v>
      </c>
      <c r="N9" s="28"/>
      <c r="O9" s="28"/>
      <c r="P9" s="28"/>
      <c r="Q9" s="28"/>
      <c r="R9" s="28"/>
      <c r="S9" s="28"/>
      <c r="T9" s="28"/>
      <c r="U9" s="28"/>
      <c r="V9" s="21" t="s">
        <v>443</v>
      </c>
      <c r="W9" s="20" t="s">
        <v>421</v>
      </c>
      <c r="X9" s="20">
        <v>12000</v>
      </c>
      <c r="Y9" s="21" t="s">
        <v>48</v>
      </c>
      <c r="Z9" s="21" t="s">
        <v>444</v>
      </c>
      <c r="AA9" s="20" t="s">
        <v>42</v>
      </c>
      <c r="AB9" s="20" t="s">
        <v>43</v>
      </c>
      <c r="AC9" s="20"/>
    </row>
    <row r="10" s="1" customFormat="1" ht="84" customHeight="1" spans="1:29">
      <c r="A10" s="20">
        <v>3</v>
      </c>
      <c r="B10" s="20" t="s">
        <v>49</v>
      </c>
      <c r="C10" s="20" t="s">
        <v>621</v>
      </c>
      <c r="D10" s="20" t="s">
        <v>33</v>
      </c>
      <c r="E10" s="20" t="s">
        <v>36</v>
      </c>
      <c r="F10" s="20" t="s">
        <v>37</v>
      </c>
      <c r="G10" s="20" t="s">
        <v>622</v>
      </c>
      <c r="H10" s="21" t="s">
        <v>623</v>
      </c>
      <c r="I10" s="20" t="s">
        <v>618</v>
      </c>
      <c r="J10" s="20">
        <v>400</v>
      </c>
      <c r="K10" s="28">
        <f t="shared" si="2"/>
        <v>400</v>
      </c>
      <c r="L10" s="28">
        <f t="shared" si="3"/>
        <v>400</v>
      </c>
      <c r="M10" s="28">
        <v>400</v>
      </c>
      <c r="N10" s="28"/>
      <c r="O10" s="28"/>
      <c r="P10" s="28"/>
      <c r="Q10" s="28"/>
      <c r="R10" s="28"/>
      <c r="S10" s="28"/>
      <c r="T10" s="28"/>
      <c r="U10" s="28"/>
      <c r="V10" s="21" t="s">
        <v>624</v>
      </c>
      <c r="W10" s="20" t="s">
        <v>421</v>
      </c>
      <c r="X10" s="20">
        <v>1800</v>
      </c>
      <c r="Y10" s="21" t="s">
        <v>625</v>
      </c>
      <c r="Z10" s="21" t="s">
        <v>444</v>
      </c>
      <c r="AA10" s="20" t="s">
        <v>42</v>
      </c>
      <c r="AB10" s="20" t="s">
        <v>43</v>
      </c>
      <c r="AC10" s="20"/>
    </row>
    <row r="11" s="1" customFormat="1" ht="84" customHeight="1" spans="1:29">
      <c r="A11" s="20">
        <v>4</v>
      </c>
      <c r="B11" s="20" t="s">
        <v>53</v>
      </c>
      <c r="C11" s="20" t="s">
        <v>50</v>
      </c>
      <c r="D11" s="20" t="s">
        <v>33</v>
      </c>
      <c r="E11" s="20" t="s">
        <v>36</v>
      </c>
      <c r="F11" s="20" t="s">
        <v>37</v>
      </c>
      <c r="G11" s="20" t="s">
        <v>39</v>
      </c>
      <c r="H11" s="21" t="s">
        <v>51</v>
      </c>
      <c r="I11" s="20" t="s">
        <v>618</v>
      </c>
      <c r="J11" s="20">
        <v>600</v>
      </c>
      <c r="K11" s="28">
        <f t="shared" si="2"/>
        <v>600</v>
      </c>
      <c r="L11" s="28">
        <f t="shared" si="3"/>
        <v>600</v>
      </c>
      <c r="M11" s="28">
        <v>600</v>
      </c>
      <c r="N11" s="28"/>
      <c r="O11" s="28"/>
      <c r="P11" s="28"/>
      <c r="Q11" s="28"/>
      <c r="R11" s="28"/>
      <c r="S11" s="28"/>
      <c r="T11" s="28"/>
      <c r="U11" s="28"/>
      <c r="V11" s="21" t="s">
        <v>445</v>
      </c>
      <c r="W11" s="20" t="s">
        <v>421</v>
      </c>
      <c r="X11" s="20">
        <v>12000</v>
      </c>
      <c r="Y11" s="21" t="s">
        <v>52</v>
      </c>
      <c r="Z11" s="21" t="s">
        <v>446</v>
      </c>
      <c r="AA11" s="20" t="s">
        <v>42</v>
      </c>
      <c r="AB11" s="20" t="s">
        <v>43</v>
      </c>
      <c r="AC11" s="20"/>
    </row>
    <row r="12" s="1" customFormat="1" ht="84" customHeight="1" spans="1:29">
      <c r="A12" s="20">
        <v>5</v>
      </c>
      <c r="B12" s="20" t="s">
        <v>59</v>
      </c>
      <c r="C12" s="20" t="s">
        <v>54</v>
      </c>
      <c r="D12" s="20" t="s">
        <v>33</v>
      </c>
      <c r="E12" s="20" t="s">
        <v>55</v>
      </c>
      <c r="F12" s="20" t="s">
        <v>37</v>
      </c>
      <c r="G12" s="20" t="s">
        <v>39</v>
      </c>
      <c r="H12" s="21" t="s">
        <v>626</v>
      </c>
      <c r="I12" s="20" t="s">
        <v>618</v>
      </c>
      <c r="J12" s="20">
        <v>5000</v>
      </c>
      <c r="K12" s="28">
        <f t="shared" si="2"/>
        <v>5000</v>
      </c>
      <c r="L12" s="28">
        <f t="shared" si="3"/>
        <v>5000</v>
      </c>
      <c r="M12" s="28">
        <v>5000</v>
      </c>
      <c r="N12" s="28"/>
      <c r="O12" s="28"/>
      <c r="P12" s="28"/>
      <c r="Q12" s="28"/>
      <c r="R12" s="28"/>
      <c r="S12" s="28"/>
      <c r="T12" s="28"/>
      <c r="U12" s="28"/>
      <c r="V12" s="21" t="s">
        <v>448</v>
      </c>
      <c r="W12" s="20" t="s">
        <v>421</v>
      </c>
      <c r="X12" s="20">
        <v>15000</v>
      </c>
      <c r="Y12" s="21" t="s">
        <v>58</v>
      </c>
      <c r="Z12" s="21" t="s">
        <v>449</v>
      </c>
      <c r="AA12" s="20" t="s">
        <v>42</v>
      </c>
      <c r="AB12" s="20" t="s">
        <v>43</v>
      </c>
      <c r="AC12" s="20"/>
    </row>
    <row r="13" s="1" customFormat="1" ht="84" customHeight="1" spans="1:29">
      <c r="A13" s="20">
        <v>6</v>
      </c>
      <c r="B13" s="20" t="s">
        <v>63</v>
      </c>
      <c r="C13" s="20" t="s">
        <v>60</v>
      </c>
      <c r="D13" s="20" t="s">
        <v>33</v>
      </c>
      <c r="E13" s="20" t="s">
        <v>55</v>
      </c>
      <c r="F13" s="20" t="s">
        <v>37</v>
      </c>
      <c r="G13" s="20" t="s">
        <v>39</v>
      </c>
      <c r="H13" s="21" t="s">
        <v>627</v>
      </c>
      <c r="I13" s="20" t="s">
        <v>618</v>
      </c>
      <c r="J13" s="20">
        <v>2000</v>
      </c>
      <c r="K13" s="28">
        <f t="shared" si="2"/>
        <v>2000</v>
      </c>
      <c r="L13" s="28">
        <f t="shared" si="3"/>
        <v>2000</v>
      </c>
      <c r="M13" s="28">
        <v>2000</v>
      </c>
      <c r="N13" s="28"/>
      <c r="O13" s="28"/>
      <c r="P13" s="28"/>
      <c r="Q13" s="28"/>
      <c r="R13" s="28"/>
      <c r="S13" s="28"/>
      <c r="T13" s="28"/>
      <c r="U13" s="28"/>
      <c r="V13" s="21" t="s">
        <v>451</v>
      </c>
      <c r="W13" s="20" t="s">
        <v>421</v>
      </c>
      <c r="X13" s="20">
        <v>40000</v>
      </c>
      <c r="Y13" s="21" t="s">
        <v>62</v>
      </c>
      <c r="Z13" s="21" t="s">
        <v>449</v>
      </c>
      <c r="AA13" s="20" t="s">
        <v>42</v>
      </c>
      <c r="AB13" s="20" t="s">
        <v>43</v>
      </c>
      <c r="AC13" s="20"/>
    </row>
    <row r="14" customFormat="1" ht="84" customHeight="1" spans="1:258">
      <c r="A14" s="20">
        <v>7</v>
      </c>
      <c r="B14" s="20" t="s">
        <v>68</v>
      </c>
      <c r="C14" s="20" t="s">
        <v>64</v>
      </c>
      <c r="D14" s="20" t="s">
        <v>33</v>
      </c>
      <c r="E14" s="20" t="s">
        <v>65</v>
      </c>
      <c r="F14" s="20" t="s">
        <v>37</v>
      </c>
      <c r="G14" s="20" t="s">
        <v>39</v>
      </c>
      <c r="H14" s="21" t="s">
        <v>628</v>
      </c>
      <c r="I14" s="20" t="s">
        <v>618</v>
      </c>
      <c r="J14" s="20">
        <v>1500</v>
      </c>
      <c r="K14" s="28">
        <f t="shared" si="2"/>
        <v>1500</v>
      </c>
      <c r="L14" s="28">
        <f t="shared" si="3"/>
        <v>1500</v>
      </c>
      <c r="M14" s="28">
        <v>1500</v>
      </c>
      <c r="N14" s="28"/>
      <c r="O14" s="28"/>
      <c r="P14" s="28"/>
      <c r="Q14" s="28"/>
      <c r="R14" s="28"/>
      <c r="S14" s="28"/>
      <c r="T14" s="28"/>
      <c r="U14" s="28"/>
      <c r="V14" s="21" t="s">
        <v>453</v>
      </c>
      <c r="W14" s="20" t="s">
        <v>421</v>
      </c>
      <c r="X14" s="39">
        <v>15000</v>
      </c>
      <c r="Y14" s="43" t="s">
        <v>67</v>
      </c>
      <c r="Z14" s="21" t="s">
        <v>454</v>
      </c>
      <c r="AA14" s="20" t="s">
        <v>42</v>
      </c>
      <c r="AB14" s="20" t="s">
        <v>43</v>
      </c>
      <c r="AC14" s="20"/>
      <c r="AD14" s="1">
        <v>3</v>
      </c>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1" customFormat="1" ht="208" customHeight="1" spans="1:30">
      <c r="A15" s="20">
        <v>8</v>
      </c>
      <c r="B15" s="20" t="s">
        <v>76</v>
      </c>
      <c r="C15" s="20" t="s">
        <v>69</v>
      </c>
      <c r="D15" s="20" t="s">
        <v>33</v>
      </c>
      <c r="E15" s="20" t="s">
        <v>36</v>
      </c>
      <c r="F15" s="20" t="s">
        <v>37</v>
      </c>
      <c r="G15" s="20" t="s">
        <v>629</v>
      </c>
      <c r="H15" s="21" t="s">
        <v>630</v>
      </c>
      <c r="I15" s="20" t="s">
        <v>631</v>
      </c>
      <c r="J15" s="20">
        <v>6709.05</v>
      </c>
      <c r="K15" s="28">
        <f t="shared" si="2"/>
        <v>670.905</v>
      </c>
      <c r="L15" s="28">
        <f t="shared" si="3"/>
        <v>670.905</v>
      </c>
      <c r="M15" s="28">
        <v>670.905</v>
      </c>
      <c r="N15" s="28"/>
      <c r="O15" s="28"/>
      <c r="P15" s="28"/>
      <c r="Q15" s="28"/>
      <c r="R15" s="28"/>
      <c r="S15" s="28"/>
      <c r="T15" s="28"/>
      <c r="U15" s="28"/>
      <c r="V15" s="21" t="s">
        <v>455</v>
      </c>
      <c r="W15" s="20" t="s">
        <v>421</v>
      </c>
      <c r="X15" s="39">
        <v>78000</v>
      </c>
      <c r="Y15" s="21" t="s">
        <v>73</v>
      </c>
      <c r="Z15" s="21" t="s">
        <v>456</v>
      </c>
      <c r="AA15" s="20" t="s">
        <v>74</v>
      </c>
      <c r="AB15" s="40" t="s">
        <v>75</v>
      </c>
      <c r="AC15" s="20"/>
      <c r="AD15" s="1">
        <v>1</v>
      </c>
    </row>
    <row r="16" s="1" customFormat="1" ht="293" customHeight="1" spans="1:30">
      <c r="A16" s="20">
        <v>9</v>
      </c>
      <c r="B16" s="20" t="s">
        <v>81</v>
      </c>
      <c r="C16" s="20" t="s">
        <v>77</v>
      </c>
      <c r="D16" s="20" t="s">
        <v>33</v>
      </c>
      <c r="E16" s="20" t="s">
        <v>36</v>
      </c>
      <c r="F16" s="20" t="s">
        <v>37</v>
      </c>
      <c r="G16" s="20" t="s">
        <v>632</v>
      </c>
      <c r="H16" s="21" t="s">
        <v>633</v>
      </c>
      <c r="I16" s="20" t="s">
        <v>631</v>
      </c>
      <c r="J16" s="20">
        <v>18318.6</v>
      </c>
      <c r="K16" s="28">
        <f t="shared" si="2"/>
        <v>1831.86</v>
      </c>
      <c r="L16" s="28">
        <f t="shared" si="3"/>
        <v>1831.86</v>
      </c>
      <c r="M16" s="28">
        <v>1831.86</v>
      </c>
      <c r="N16" s="28"/>
      <c r="O16" s="28"/>
      <c r="P16" s="28"/>
      <c r="Q16" s="28"/>
      <c r="R16" s="28"/>
      <c r="S16" s="28"/>
      <c r="T16" s="28"/>
      <c r="U16" s="28"/>
      <c r="V16" s="21" t="s">
        <v>458</v>
      </c>
      <c r="W16" s="20" t="s">
        <v>421</v>
      </c>
      <c r="X16" s="39">
        <v>80000</v>
      </c>
      <c r="Y16" s="21" t="s">
        <v>80</v>
      </c>
      <c r="Z16" s="21" t="s">
        <v>459</v>
      </c>
      <c r="AA16" s="20" t="s">
        <v>74</v>
      </c>
      <c r="AB16" s="40" t="s">
        <v>75</v>
      </c>
      <c r="AC16" s="20"/>
      <c r="AD16" s="1">
        <v>1</v>
      </c>
    </row>
    <row r="17" s="1" customFormat="1" ht="351" customHeight="1" spans="1:30">
      <c r="A17" s="20">
        <v>10</v>
      </c>
      <c r="B17" s="20" t="s">
        <v>90</v>
      </c>
      <c r="C17" s="20" t="s">
        <v>634</v>
      </c>
      <c r="D17" s="20" t="s">
        <v>33</v>
      </c>
      <c r="E17" s="20" t="s">
        <v>83</v>
      </c>
      <c r="F17" s="20" t="s">
        <v>37</v>
      </c>
      <c r="G17" s="20" t="s">
        <v>635</v>
      </c>
      <c r="H17" s="21" t="s">
        <v>636</v>
      </c>
      <c r="I17" s="20" t="s">
        <v>637</v>
      </c>
      <c r="J17" s="20">
        <v>139.83</v>
      </c>
      <c r="K17" s="28">
        <f t="shared" si="2"/>
        <v>9979</v>
      </c>
      <c r="L17" s="28">
        <f t="shared" si="3"/>
        <v>9979</v>
      </c>
      <c r="M17" s="28">
        <v>9979</v>
      </c>
      <c r="N17" s="28"/>
      <c r="O17" s="28"/>
      <c r="P17" s="28"/>
      <c r="Q17" s="28"/>
      <c r="R17" s="28"/>
      <c r="S17" s="28"/>
      <c r="T17" s="28"/>
      <c r="U17" s="28"/>
      <c r="V17" s="21" t="s">
        <v>638</v>
      </c>
      <c r="W17" s="20" t="s">
        <v>421</v>
      </c>
      <c r="X17" s="39">
        <v>123151</v>
      </c>
      <c r="Y17" s="21" t="s">
        <v>639</v>
      </c>
      <c r="Z17" s="21" t="s">
        <v>640</v>
      </c>
      <c r="AA17" s="20" t="s">
        <v>74</v>
      </c>
      <c r="AB17" s="40" t="s">
        <v>75</v>
      </c>
      <c r="AC17" s="20"/>
      <c r="AD17" s="1">
        <v>1</v>
      </c>
    </row>
    <row r="18" customFormat="1" ht="97" customHeight="1" spans="1:258">
      <c r="A18" s="20">
        <v>12</v>
      </c>
      <c r="B18" s="20" t="s">
        <v>102</v>
      </c>
      <c r="C18" s="20" t="s">
        <v>641</v>
      </c>
      <c r="D18" s="20" t="s">
        <v>33</v>
      </c>
      <c r="E18" s="20" t="s">
        <v>140</v>
      </c>
      <c r="F18" s="20" t="s">
        <v>37</v>
      </c>
      <c r="G18" s="20" t="s">
        <v>642</v>
      </c>
      <c r="H18" s="21" t="s">
        <v>643</v>
      </c>
      <c r="I18" s="20" t="s">
        <v>644</v>
      </c>
      <c r="J18" s="20">
        <v>700</v>
      </c>
      <c r="K18" s="28">
        <f t="shared" ref="K18:K42" si="4">L18</f>
        <v>35</v>
      </c>
      <c r="L18" s="28">
        <f t="shared" ref="L18:L42" si="5">M18+N18+O18+Q18</f>
        <v>35</v>
      </c>
      <c r="M18" s="28">
        <v>35</v>
      </c>
      <c r="N18" s="28"/>
      <c r="O18" s="28"/>
      <c r="P18" s="28"/>
      <c r="Q18" s="28"/>
      <c r="R18" s="28"/>
      <c r="S18" s="28"/>
      <c r="T18" s="28"/>
      <c r="U18" s="28"/>
      <c r="V18" s="21" t="s">
        <v>645</v>
      </c>
      <c r="W18" s="20" t="s">
        <v>470</v>
      </c>
      <c r="X18" s="39">
        <v>30</v>
      </c>
      <c r="Y18" s="21" t="s">
        <v>646</v>
      </c>
      <c r="Z18" s="21" t="s">
        <v>647</v>
      </c>
      <c r="AA18" s="20" t="s">
        <v>605</v>
      </c>
      <c r="AB18" s="40" t="s">
        <v>648</v>
      </c>
      <c r="AC18" s="20"/>
      <c r="AD18" s="1">
        <v>2</v>
      </c>
      <c r="AE18" s="1">
        <v>2</v>
      </c>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customFormat="1" ht="120" customHeight="1" spans="1:258">
      <c r="A19" s="20">
        <v>13</v>
      </c>
      <c r="B19" s="20" t="s">
        <v>108</v>
      </c>
      <c r="C19" s="20" t="s">
        <v>233</v>
      </c>
      <c r="D19" s="20" t="s">
        <v>33</v>
      </c>
      <c r="E19" s="20" t="s">
        <v>55</v>
      </c>
      <c r="F19" s="20" t="s">
        <v>37</v>
      </c>
      <c r="G19" s="20" t="s">
        <v>234</v>
      </c>
      <c r="H19" s="21" t="s">
        <v>649</v>
      </c>
      <c r="I19" s="20" t="s">
        <v>650</v>
      </c>
      <c r="J19" s="20">
        <v>1</v>
      </c>
      <c r="K19" s="28">
        <f t="shared" si="4"/>
        <v>100</v>
      </c>
      <c r="L19" s="28">
        <f t="shared" si="5"/>
        <v>100</v>
      </c>
      <c r="M19" s="28">
        <v>100</v>
      </c>
      <c r="N19" s="28"/>
      <c r="O19" s="28"/>
      <c r="P19" s="28"/>
      <c r="Q19" s="28"/>
      <c r="R19" s="28"/>
      <c r="S19" s="28"/>
      <c r="T19" s="28"/>
      <c r="U19" s="28"/>
      <c r="V19" s="21" t="s">
        <v>651</v>
      </c>
      <c r="W19" s="20" t="s">
        <v>470</v>
      </c>
      <c r="X19" s="39">
        <v>5</v>
      </c>
      <c r="Y19" s="21" t="s">
        <v>236</v>
      </c>
      <c r="Z19" s="21" t="s">
        <v>652</v>
      </c>
      <c r="AA19" s="20" t="s">
        <v>88</v>
      </c>
      <c r="AB19" s="40" t="s">
        <v>89</v>
      </c>
      <c r="AC19" s="20"/>
      <c r="AD19" s="1">
        <v>1</v>
      </c>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row>
    <row r="20" customFormat="1" ht="124" customHeight="1" spans="1:258">
      <c r="A20" s="20">
        <v>14</v>
      </c>
      <c r="B20" s="20" t="s">
        <v>114</v>
      </c>
      <c r="C20" s="20" t="s">
        <v>653</v>
      </c>
      <c r="D20" s="20" t="s">
        <v>33</v>
      </c>
      <c r="E20" s="20" t="s">
        <v>140</v>
      </c>
      <c r="F20" s="20" t="s">
        <v>37</v>
      </c>
      <c r="G20" s="20" t="s">
        <v>654</v>
      </c>
      <c r="H20" s="21" t="s">
        <v>655</v>
      </c>
      <c r="I20" s="20" t="s">
        <v>656</v>
      </c>
      <c r="J20" s="20">
        <v>1</v>
      </c>
      <c r="K20" s="28">
        <f t="shared" si="4"/>
        <v>50</v>
      </c>
      <c r="L20" s="28">
        <f t="shared" si="5"/>
        <v>50</v>
      </c>
      <c r="M20" s="28">
        <v>50</v>
      </c>
      <c r="N20" s="28"/>
      <c r="O20" s="28"/>
      <c r="P20" s="28"/>
      <c r="Q20" s="28"/>
      <c r="R20" s="28"/>
      <c r="S20" s="28"/>
      <c r="T20" s="28"/>
      <c r="U20" s="28"/>
      <c r="V20" s="21" t="s">
        <v>657</v>
      </c>
      <c r="W20" s="20" t="s">
        <v>470</v>
      </c>
      <c r="X20" s="39">
        <v>5</v>
      </c>
      <c r="Y20" s="21" t="s">
        <v>658</v>
      </c>
      <c r="Z20" s="21" t="s">
        <v>659</v>
      </c>
      <c r="AA20" s="20" t="s">
        <v>88</v>
      </c>
      <c r="AB20" s="40" t="s">
        <v>89</v>
      </c>
      <c r="AC20" s="20"/>
      <c r="AD20" s="1">
        <v>2</v>
      </c>
      <c r="AE20" s="1">
        <v>2</v>
      </c>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row>
    <row r="21" customFormat="1" ht="125" customHeight="1" spans="1:258">
      <c r="A21" s="20">
        <v>15</v>
      </c>
      <c r="B21" s="20" t="s">
        <v>120</v>
      </c>
      <c r="C21" s="20" t="s">
        <v>139</v>
      </c>
      <c r="D21" s="20" t="s">
        <v>33</v>
      </c>
      <c r="E21" s="20" t="s">
        <v>140</v>
      </c>
      <c r="F21" s="20" t="s">
        <v>37</v>
      </c>
      <c r="G21" s="20" t="s">
        <v>142</v>
      </c>
      <c r="H21" s="21" t="s">
        <v>660</v>
      </c>
      <c r="I21" s="20" t="s">
        <v>650</v>
      </c>
      <c r="J21" s="20">
        <v>1</v>
      </c>
      <c r="K21" s="28">
        <f t="shared" si="4"/>
        <v>1300</v>
      </c>
      <c r="L21" s="28">
        <f t="shared" si="5"/>
        <v>1300</v>
      </c>
      <c r="M21" s="28">
        <v>1300</v>
      </c>
      <c r="N21" s="28"/>
      <c r="O21" s="28"/>
      <c r="P21" s="28"/>
      <c r="Q21" s="28"/>
      <c r="R21" s="28"/>
      <c r="S21" s="28"/>
      <c r="T21" s="28"/>
      <c r="U21" s="28"/>
      <c r="V21" s="21" t="s">
        <v>661</v>
      </c>
      <c r="W21" s="20" t="s">
        <v>475</v>
      </c>
      <c r="X21" s="39">
        <v>200</v>
      </c>
      <c r="Y21" s="21" t="s">
        <v>662</v>
      </c>
      <c r="Z21" s="21" t="s">
        <v>663</v>
      </c>
      <c r="AA21" s="20" t="s">
        <v>94</v>
      </c>
      <c r="AB21" s="40" t="s">
        <v>95</v>
      </c>
      <c r="AC21" s="20"/>
      <c r="AD21" s="44">
        <v>2</v>
      </c>
      <c r="AE21" s="1">
        <v>2</v>
      </c>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row>
    <row r="22" customFormat="1" ht="97" customHeight="1" spans="1:258">
      <c r="A22" s="20">
        <v>16</v>
      </c>
      <c r="B22" s="20" t="s">
        <v>126</v>
      </c>
      <c r="C22" s="20" t="s">
        <v>146</v>
      </c>
      <c r="D22" s="20" t="s">
        <v>33</v>
      </c>
      <c r="E22" s="20" t="s">
        <v>147</v>
      </c>
      <c r="F22" s="20" t="s">
        <v>37</v>
      </c>
      <c r="G22" s="20" t="s">
        <v>142</v>
      </c>
      <c r="H22" s="21" t="s">
        <v>664</v>
      </c>
      <c r="I22" s="20" t="s">
        <v>650</v>
      </c>
      <c r="J22" s="20">
        <v>1</v>
      </c>
      <c r="K22" s="28">
        <f t="shared" si="4"/>
        <v>1000</v>
      </c>
      <c r="L22" s="28">
        <f t="shared" si="5"/>
        <v>1000</v>
      </c>
      <c r="M22" s="28">
        <v>1000</v>
      </c>
      <c r="N22" s="28"/>
      <c r="O22" s="28"/>
      <c r="P22" s="28"/>
      <c r="Q22" s="28"/>
      <c r="R22" s="28"/>
      <c r="S22" s="28"/>
      <c r="T22" s="28"/>
      <c r="U22" s="28"/>
      <c r="V22" s="21" t="s">
        <v>665</v>
      </c>
      <c r="W22" s="20" t="s">
        <v>475</v>
      </c>
      <c r="X22" s="39">
        <v>100</v>
      </c>
      <c r="Y22" s="21" t="s">
        <v>666</v>
      </c>
      <c r="Z22" s="21" t="s">
        <v>667</v>
      </c>
      <c r="AA22" s="20" t="s">
        <v>94</v>
      </c>
      <c r="AB22" s="40" t="s">
        <v>95</v>
      </c>
      <c r="AC22" s="20"/>
      <c r="AD22" s="44">
        <v>3</v>
      </c>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row>
    <row r="23" customFormat="1" ht="136" customHeight="1" spans="1:258">
      <c r="A23" s="20">
        <v>17</v>
      </c>
      <c r="B23" s="20" t="s">
        <v>132</v>
      </c>
      <c r="C23" s="20" t="s">
        <v>239</v>
      </c>
      <c r="D23" s="20" t="s">
        <v>33</v>
      </c>
      <c r="E23" s="20" t="s">
        <v>140</v>
      </c>
      <c r="F23" s="20" t="s">
        <v>37</v>
      </c>
      <c r="G23" s="20" t="s">
        <v>240</v>
      </c>
      <c r="H23" s="21" t="s">
        <v>668</v>
      </c>
      <c r="I23" s="20" t="s">
        <v>650</v>
      </c>
      <c r="J23" s="20">
        <v>1</v>
      </c>
      <c r="K23" s="28">
        <f t="shared" si="4"/>
        <v>2000</v>
      </c>
      <c r="L23" s="28">
        <f t="shared" si="5"/>
        <v>2000</v>
      </c>
      <c r="M23" s="28">
        <v>2000</v>
      </c>
      <c r="N23" s="28"/>
      <c r="O23" s="28"/>
      <c r="P23" s="28"/>
      <c r="Q23" s="28"/>
      <c r="R23" s="28"/>
      <c r="S23" s="28"/>
      <c r="T23" s="28"/>
      <c r="U23" s="28"/>
      <c r="V23" s="21" t="s">
        <v>669</v>
      </c>
      <c r="W23" s="20" t="s">
        <v>475</v>
      </c>
      <c r="X23" s="39">
        <v>30</v>
      </c>
      <c r="Y23" s="21" t="s">
        <v>670</v>
      </c>
      <c r="Z23" s="21" t="s">
        <v>671</v>
      </c>
      <c r="AA23" s="20" t="s">
        <v>243</v>
      </c>
      <c r="AB23" s="40" t="s">
        <v>244</v>
      </c>
      <c r="AC23" s="20"/>
      <c r="AD23" s="1">
        <v>2</v>
      </c>
      <c r="AE23" s="1">
        <v>1</v>
      </c>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row>
    <row r="24" customFormat="1" ht="105" customHeight="1" spans="1:258">
      <c r="A24" s="20">
        <v>18</v>
      </c>
      <c r="B24" s="20" t="s">
        <v>138</v>
      </c>
      <c r="C24" s="20" t="s">
        <v>151</v>
      </c>
      <c r="D24" s="20" t="s">
        <v>33</v>
      </c>
      <c r="E24" s="20" t="s">
        <v>140</v>
      </c>
      <c r="F24" s="20" t="s">
        <v>37</v>
      </c>
      <c r="G24" s="20" t="s">
        <v>152</v>
      </c>
      <c r="H24" s="21" t="s">
        <v>672</v>
      </c>
      <c r="I24" s="20" t="s">
        <v>650</v>
      </c>
      <c r="J24" s="20">
        <v>1</v>
      </c>
      <c r="K24" s="28">
        <f t="shared" si="4"/>
        <v>300</v>
      </c>
      <c r="L24" s="28">
        <f t="shared" si="5"/>
        <v>300</v>
      </c>
      <c r="M24" s="28">
        <v>300</v>
      </c>
      <c r="N24" s="28"/>
      <c r="O24" s="28"/>
      <c r="P24" s="28"/>
      <c r="Q24" s="28"/>
      <c r="R24" s="28"/>
      <c r="S24" s="28"/>
      <c r="T24" s="28"/>
      <c r="U24" s="28"/>
      <c r="V24" s="21" t="s">
        <v>673</v>
      </c>
      <c r="W24" s="20" t="s">
        <v>470</v>
      </c>
      <c r="X24" s="39">
        <v>12</v>
      </c>
      <c r="Y24" s="21" t="s">
        <v>674</v>
      </c>
      <c r="Z24" s="21" t="s">
        <v>675</v>
      </c>
      <c r="AA24" s="20" t="s">
        <v>100</v>
      </c>
      <c r="AB24" s="40" t="s">
        <v>464</v>
      </c>
      <c r="AC24" s="20"/>
      <c r="AD24" s="1">
        <v>2</v>
      </c>
      <c r="AE24" s="1">
        <v>2</v>
      </c>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row>
    <row r="25" customFormat="1" ht="108" customHeight="1" spans="1:258">
      <c r="A25" s="20">
        <v>19</v>
      </c>
      <c r="B25" s="20" t="s">
        <v>145</v>
      </c>
      <c r="C25" s="20" t="s">
        <v>156</v>
      </c>
      <c r="D25" s="20" t="s">
        <v>33</v>
      </c>
      <c r="E25" s="20" t="s">
        <v>140</v>
      </c>
      <c r="F25" s="20" t="s">
        <v>37</v>
      </c>
      <c r="G25" s="20" t="s">
        <v>152</v>
      </c>
      <c r="H25" s="21" t="s">
        <v>676</v>
      </c>
      <c r="I25" s="20" t="s">
        <v>650</v>
      </c>
      <c r="J25" s="20">
        <v>1</v>
      </c>
      <c r="K25" s="28">
        <f t="shared" si="4"/>
        <v>30</v>
      </c>
      <c r="L25" s="28">
        <f t="shared" si="5"/>
        <v>30</v>
      </c>
      <c r="M25" s="28">
        <v>30</v>
      </c>
      <c r="N25" s="28"/>
      <c r="O25" s="28"/>
      <c r="P25" s="28"/>
      <c r="Q25" s="28"/>
      <c r="R25" s="28"/>
      <c r="S25" s="28"/>
      <c r="T25" s="28"/>
      <c r="U25" s="28"/>
      <c r="V25" s="21" t="s">
        <v>677</v>
      </c>
      <c r="W25" s="20" t="s">
        <v>470</v>
      </c>
      <c r="X25" s="39">
        <v>15</v>
      </c>
      <c r="Y25" s="21" t="s">
        <v>678</v>
      </c>
      <c r="Z25" s="21" t="s">
        <v>679</v>
      </c>
      <c r="AA25" s="20" t="s">
        <v>100</v>
      </c>
      <c r="AB25" s="40" t="s">
        <v>464</v>
      </c>
      <c r="AC25" s="20"/>
      <c r="AD25" s="1">
        <v>2</v>
      </c>
      <c r="AE25" s="1">
        <v>2</v>
      </c>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row>
    <row r="26" customFormat="1" ht="107" customHeight="1" spans="1:258">
      <c r="A26" s="20">
        <v>20</v>
      </c>
      <c r="B26" s="20" t="s">
        <v>150</v>
      </c>
      <c r="C26" s="20" t="s">
        <v>680</v>
      </c>
      <c r="D26" s="20" t="s">
        <v>33</v>
      </c>
      <c r="E26" s="20" t="s">
        <v>140</v>
      </c>
      <c r="F26" s="20" t="s">
        <v>37</v>
      </c>
      <c r="G26" s="20" t="s">
        <v>681</v>
      </c>
      <c r="H26" s="21" t="s">
        <v>682</v>
      </c>
      <c r="I26" s="20" t="s">
        <v>650</v>
      </c>
      <c r="J26" s="20">
        <v>1</v>
      </c>
      <c r="K26" s="28">
        <f t="shared" si="4"/>
        <v>80</v>
      </c>
      <c r="L26" s="28">
        <f t="shared" si="5"/>
        <v>80</v>
      </c>
      <c r="M26" s="28">
        <v>80</v>
      </c>
      <c r="N26" s="28"/>
      <c r="O26" s="28"/>
      <c r="P26" s="28"/>
      <c r="Q26" s="28"/>
      <c r="R26" s="28"/>
      <c r="S26" s="28"/>
      <c r="T26" s="28"/>
      <c r="U26" s="28"/>
      <c r="V26" s="21" t="s">
        <v>683</v>
      </c>
      <c r="W26" s="20" t="s">
        <v>470</v>
      </c>
      <c r="X26" s="39">
        <v>10</v>
      </c>
      <c r="Y26" s="21" t="s">
        <v>684</v>
      </c>
      <c r="Z26" s="21" t="s">
        <v>685</v>
      </c>
      <c r="AA26" s="20" t="s">
        <v>100</v>
      </c>
      <c r="AB26" s="40" t="s">
        <v>464</v>
      </c>
      <c r="AC26" s="20"/>
      <c r="AD26" s="1">
        <v>2</v>
      </c>
      <c r="AE26" s="1">
        <v>2</v>
      </c>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row>
    <row r="27" customFormat="1" ht="109" customHeight="1" spans="1:258">
      <c r="A27" s="20">
        <v>21</v>
      </c>
      <c r="B27" s="20" t="s">
        <v>155</v>
      </c>
      <c r="C27" s="20" t="s">
        <v>686</v>
      </c>
      <c r="D27" s="20" t="s">
        <v>33</v>
      </c>
      <c r="E27" s="20" t="s">
        <v>55</v>
      </c>
      <c r="F27" s="20" t="s">
        <v>37</v>
      </c>
      <c r="G27" s="20" t="s">
        <v>166</v>
      </c>
      <c r="H27" s="21" t="s">
        <v>687</v>
      </c>
      <c r="I27" s="20" t="s">
        <v>650</v>
      </c>
      <c r="J27" s="20">
        <v>1</v>
      </c>
      <c r="K27" s="28">
        <f t="shared" si="4"/>
        <v>240</v>
      </c>
      <c r="L27" s="28">
        <f t="shared" si="5"/>
        <v>240</v>
      </c>
      <c r="M27" s="28">
        <v>240</v>
      </c>
      <c r="N27" s="28"/>
      <c r="O27" s="28"/>
      <c r="P27" s="28"/>
      <c r="Q27" s="28"/>
      <c r="R27" s="28"/>
      <c r="S27" s="28"/>
      <c r="T27" s="28"/>
      <c r="U27" s="28"/>
      <c r="V27" s="21" t="s">
        <v>688</v>
      </c>
      <c r="W27" s="20" t="s">
        <v>470</v>
      </c>
      <c r="X27" s="39">
        <v>10</v>
      </c>
      <c r="Y27" s="21" t="s">
        <v>689</v>
      </c>
      <c r="Z27" s="21" t="s">
        <v>690</v>
      </c>
      <c r="AA27" s="20" t="s">
        <v>100</v>
      </c>
      <c r="AB27" s="40" t="s">
        <v>464</v>
      </c>
      <c r="AC27" s="20"/>
      <c r="AD27" s="1">
        <v>1</v>
      </c>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row>
    <row r="28" customFormat="1" ht="104" customHeight="1" spans="1:258">
      <c r="A28" s="20">
        <v>22</v>
      </c>
      <c r="B28" s="20" t="s">
        <v>159</v>
      </c>
      <c r="C28" s="20" t="s">
        <v>691</v>
      </c>
      <c r="D28" s="20" t="s">
        <v>33</v>
      </c>
      <c r="E28" s="20" t="s">
        <v>692</v>
      </c>
      <c r="F28" s="20" t="s">
        <v>37</v>
      </c>
      <c r="G28" s="20" t="s">
        <v>693</v>
      </c>
      <c r="H28" s="21" t="s">
        <v>694</v>
      </c>
      <c r="I28" s="20" t="s">
        <v>650</v>
      </c>
      <c r="J28" s="20">
        <v>1</v>
      </c>
      <c r="K28" s="28">
        <f t="shared" si="4"/>
        <v>100</v>
      </c>
      <c r="L28" s="28">
        <f t="shared" si="5"/>
        <v>100</v>
      </c>
      <c r="M28" s="28">
        <v>100</v>
      </c>
      <c r="N28" s="28"/>
      <c r="O28" s="28"/>
      <c r="P28" s="28"/>
      <c r="Q28" s="28"/>
      <c r="R28" s="28"/>
      <c r="S28" s="28"/>
      <c r="T28" s="28"/>
      <c r="U28" s="28"/>
      <c r="V28" s="21" t="s">
        <v>695</v>
      </c>
      <c r="W28" s="20" t="s">
        <v>475</v>
      </c>
      <c r="X28" s="39">
        <v>30</v>
      </c>
      <c r="Y28" s="21" t="s">
        <v>696</v>
      </c>
      <c r="Z28" s="21" t="s">
        <v>697</v>
      </c>
      <c r="AA28" s="20" t="s">
        <v>100</v>
      </c>
      <c r="AB28" s="40" t="s">
        <v>464</v>
      </c>
      <c r="AC28" s="20"/>
      <c r="AD28" s="1">
        <v>3</v>
      </c>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row>
    <row r="29" customFormat="1" ht="88" customHeight="1" spans="1:258">
      <c r="A29" s="20">
        <v>23</v>
      </c>
      <c r="B29" s="20" t="s">
        <v>164</v>
      </c>
      <c r="C29" s="20" t="s">
        <v>170</v>
      </c>
      <c r="D29" s="20" t="s">
        <v>33</v>
      </c>
      <c r="E29" s="20" t="s">
        <v>140</v>
      </c>
      <c r="F29" s="20" t="s">
        <v>37</v>
      </c>
      <c r="G29" s="20" t="s">
        <v>171</v>
      </c>
      <c r="H29" s="21" t="s">
        <v>698</v>
      </c>
      <c r="I29" s="20" t="s">
        <v>650</v>
      </c>
      <c r="J29" s="20">
        <v>1</v>
      </c>
      <c r="K29" s="28">
        <f t="shared" si="4"/>
        <v>300</v>
      </c>
      <c r="L29" s="28">
        <f t="shared" si="5"/>
        <v>300</v>
      </c>
      <c r="M29" s="28">
        <v>300</v>
      </c>
      <c r="N29" s="28"/>
      <c r="O29" s="28"/>
      <c r="P29" s="28"/>
      <c r="Q29" s="28"/>
      <c r="R29" s="28"/>
      <c r="S29" s="28"/>
      <c r="T29" s="28"/>
      <c r="U29" s="28"/>
      <c r="V29" s="21" t="s">
        <v>492</v>
      </c>
      <c r="W29" s="20" t="s">
        <v>470</v>
      </c>
      <c r="X29" s="39">
        <v>5</v>
      </c>
      <c r="Y29" s="21" t="s">
        <v>173</v>
      </c>
      <c r="Z29" s="21" t="s">
        <v>699</v>
      </c>
      <c r="AA29" s="20" t="s">
        <v>174</v>
      </c>
      <c r="AB29" s="40" t="s">
        <v>175</v>
      </c>
      <c r="AC29" s="20"/>
      <c r="AD29" s="44">
        <v>2</v>
      </c>
      <c r="AE29" s="1">
        <v>2</v>
      </c>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row>
    <row r="30" customFormat="1" ht="97" customHeight="1" spans="1:258">
      <c r="A30" s="20">
        <v>24</v>
      </c>
      <c r="B30" s="20" t="s">
        <v>169</v>
      </c>
      <c r="C30" s="20" t="s">
        <v>700</v>
      </c>
      <c r="D30" s="20" t="s">
        <v>33</v>
      </c>
      <c r="E30" s="20" t="s">
        <v>147</v>
      </c>
      <c r="F30" s="20" t="s">
        <v>134</v>
      </c>
      <c r="G30" s="20" t="s">
        <v>171</v>
      </c>
      <c r="H30" s="21" t="s">
        <v>701</v>
      </c>
      <c r="I30" s="20" t="s">
        <v>650</v>
      </c>
      <c r="J30" s="20">
        <v>1</v>
      </c>
      <c r="K30" s="28">
        <f t="shared" si="4"/>
        <v>240</v>
      </c>
      <c r="L30" s="28">
        <f t="shared" si="5"/>
        <v>240</v>
      </c>
      <c r="M30" s="28">
        <v>240</v>
      </c>
      <c r="N30" s="28"/>
      <c r="O30" s="28"/>
      <c r="P30" s="28"/>
      <c r="Q30" s="28"/>
      <c r="R30" s="28"/>
      <c r="S30" s="28"/>
      <c r="T30" s="28"/>
      <c r="U30" s="28"/>
      <c r="V30" s="21" t="s">
        <v>702</v>
      </c>
      <c r="W30" s="20" t="s">
        <v>470</v>
      </c>
      <c r="X30" s="39">
        <v>20</v>
      </c>
      <c r="Y30" s="21" t="s">
        <v>703</v>
      </c>
      <c r="Z30" s="21" t="s">
        <v>704</v>
      </c>
      <c r="AA30" s="20" t="s">
        <v>174</v>
      </c>
      <c r="AB30" s="40" t="s">
        <v>175</v>
      </c>
      <c r="AC30" s="20"/>
      <c r="AD30" s="44">
        <v>3</v>
      </c>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row>
    <row r="31" customFormat="1" ht="109" customHeight="1" spans="1:258">
      <c r="A31" s="20">
        <v>25</v>
      </c>
      <c r="B31" s="20" t="s">
        <v>176</v>
      </c>
      <c r="C31" s="20" t="s">
        <v>181</v>
      </c>
      <c r="D31" s="20" t="s">
        <v>33</v>
      </c>
      <c r="E31" s="20" t="s">
        <v>147</v>
      </c>
      <c r="F31" s="20" t="s">
        <v>134</v>
      </c>
      <c r="G31" s="20" t="s">
        <v>182</v>
      </c>
      <c r="H31" s="21" t="s">
        <v>705</v>
      </c>
      <c r="I31" s="20" t="s">
        <v>650</v>
      </c>
      <c r="J31" s="20">
        <v>1</v>
      </c>
      <c r="K31" s="28">
        <f t="shared" si="4"/>
        <v>2000</v>
      </c>
      <c r="L31" s="28">
        <f t="shared" si="5"/>
        <v>2000</v>
      </c>
      <c r="M31" s="28">
        <v>2000</v>
      </c>
      <c r="N31" s="28"/>
      <c r="O31" s="28"/>
      <c r="P31" s="28"/>
      <c r="Q31" s="28"/>
      <c r="R31" s="28"/>
      <c r="S31" s="28"/>
      <c r="T31" s="28"/>
      <c r="U31" s="28"/>
      <c r="V31" s="21" t="s">
        <v>706</v>
      </c>
      <c r="W31" s="20" t="s">
        <v>498</v>
      </c>
      <c r="X31" s="39">
        <v>150</v>
      </c>
      <c r="Y31" s="21" t="s">
        <v>707</v>
      </c>
      <c r="Z31" s="21" t="s">
        <v>708</v>
      </c>
      <c r="AA31" s="20" t="s">
        <v>106</v>
      </c>
      <c r="AB31" s="40" t="s">
        <v>107</v>
      </c>
      <c r="AC31" s="20"/>
      <c r="AD31" s="1">
        <v>3</v>
      </c>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row>
    <row r="32" customFormat="1" ht="123" customHeight="1" spans="1:258">
      <c r="A32" s="20">
        <v>26</v>
      </c>
      <c r="B32" s="20" t="s">
        <v>180</v>
      </c>
      <c r="C32" s="20" t="s">
        <v>186</v>
      </c>
      <c r="D32" s="20" t="s">
        <v>33</v>
      </c>
      <c r="E32" s="20" t="s">
        <v>140</v>
      </c>
      <c r="F32" s="20" t="s">
        <v>37</v>
      </c>
      <c r="G32" s="20" t="s">
        <v>187</v>
      </c>
      <c r="H32" s="21" t="s">
        <v>709</v>
      </c>
      <c r="I32" s="20" t="s">
        <v>650</v>
      </c>
      <c r="J32" s="20">
        <v>1</v>
      </c>
      <c r="K32" s="28">
        <f t="shared" si="4"/>
        <v>380</v>
      </c>
      <c r="L32" s="28">
        <f t="shared" si="5"/>
        <v>380</v>
      </c>
      <c r="M32" s="28">
        <v>380</v>
      </c>
      <c r="N32" s="28"/>
      <c r="O32" s="28"/>
      <c r="P32" s="28"/>
      <c r="Q32" s="28"/>
      <c r="R32" s="28"/>
      <c r="S32" s="28"/>
      <c r="T32" s="28"/>
      <c r="U32" s="28"/>
      <c r="V32" s="21" t="s">
        <v>710</v>
      </c>
      <c r="W32" s="20" t="s">
        <v>475</v>
      </c>
      <c r="X32" s="39">
        <v>20</v>
      </c>
      <c r="Y32" s="21" t="s">
        <v>711</v>
      </c>
      <c r="Z32" s="21" t="s">
        <v>712</v>
      </c>
      <c r="AA32" s="20" t="s">
        <v>106</v>
      </c>
      <c r="AB32" s="40" t="s">
        <v>107</v>
      </c>
      <c r="AC32" s="20"/>
      <c r="AD32" s="44">
        <v>2</v>
      </c>
      <c r="AE32" s="1">
        <v>1</v>
      </c>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row>
    <row r="33" customFormat="1" ht="107" customHeight="1" spans="1:258">
      <c r="A33" s="20">
        <v>27</v>
      </c>
      <c r="B33" s="20" t="s">
        <v>185</v>
      </c>
      <c r="C33" s="20" t="s">
        <v>713</v>
      </c>
      <c r="D33" s="20" t="s">
        <v>33</v>
      </c>
      <c r="E33" s="20" t="s">
        <v>192</v>
      </c>
      <c r="F33" s="20" t="s">
        <v>37</v>
      </c>
      <c r="G33" s="20" t="s">
        <v>193</v>
      </c>
      <c r="H33" s="21" t="s">
        <v>714</v>
      </c>
      <c r="I33" s="20" t="s">
        <v>650</v>
      </c>
      <c r="J33" s="20">
        <v>1</v>
      </c>
      <c r="K33" s="28">
        <f t="shared" si="4"/>
        <v>1500</v>
      </c>
      <c r="L33" s="28">
        <f t="shared" si="5"/>
        <v>1500</v>
      </c>
      <c r="M33" s="28"/>
      <c r="N33" s="28"/>
      <c r="O33" s="28">
        <v>1500</v>
      </c>
      <c r="P33" s="28"/>
      <c r="Q33" s="28"/>
      <c r="R33" s="28"/>
      <c r="S33" s="28"/>
      <c r="T33" s="28"/>
      <c r="U33" s="28"/>
      <c r="V33" s="21" t="s">
        <v>715</v>
      </c>
      <c r="W33" s="20" t="s">
        <v>503</v>
      </c>
      <c r="X33" s="39"/>
      <c r="Y33" s="21"/>
      <c r="Z33" s="21"/>
      <c r="AA33" s="20" t="s">
        <v>106</v>
      </c>
      <c r="AB33" s="40" t="s">
        <v>107</v>
      </c>
      <c r="AC33" s="20"/>
      <c r="AD33" s="44">
        <v>1</v>
      </c>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row>
    <row r="34" customFormat="1" ht="118" customHeight="1" spans="1:258">
      <c r="A34" s="20">
        <v>28</v>
      </c>
      <c r="B34" s="20" t="s">
        <v>190</v>
      </c>
      <c r="C34" s="20" t="s">
        <v>251</v>
      </c>
      <c r="D34" s="20" t="s">
        <v>33</v>
      </c>
      <c r="E34" s="20" t="s">
        <v>192</v>
      </c>
      <c r="F34" s="20" t="s">
        <v>37</v>
      </c>
      <c r="G34" s="20" t="s">
        <v>252</v>
      </c>
      <c r="H34" s="21" t="s">
        <v>716</v>
      </c>
      <c r="I34" s="20" t="s">
        <v>650</v>
      </c>
      <c r="J34" s="20">
        <v>1</v>
      </c>
      <c r="K34" s="28">
        <f t="shared" si="4"/>
        <v>1800</v>
      </c>
      <c r="L34" s="28">
        <f t="shared" si="5"/>
        <v>1800</v>
      </c>
      <c r="M34" s="28">
        <v>1800</v>
      </c>
      <c r="N34" s="28"/>
      <c r="O34" s="28"/>
      <c r="P34" s="28"/>
      <c r="Q34" s="28"/>
      <c r="R34" s="28"/>
      <c r="S34" s="28"/>
      <c r="T34" s="28"/>
      <c r="U34" s="28"/>
      <c r="V34" s="21" t="s">
        <v>717</v>
      </c>
      <c r="W34" s="20" t="s">
        <v>532</v>
      </c>
      <c r="X34" s="39">
        <v>100</v>
      </c>
      <c r="Y34" s="21" t="s">
        <v>254</v>
      </c>
      <c r="Z34" s="21" t="s">
        <v>718</v>
      </c>
      <c r="AA34" s="20" t="s">
        <v>124</v>
      </c>
      <c r="AB34" s="40" t="s">
        <v>125</v>
      </c>
      <c r="AC34" s="20"/>
      <c r="AD34" s="1">
        <v>1</v>
      </c>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row>
    <row r="35" customFormat="1" ht="113" customHeight="1" spans="1:258">
      <c r="A35" s="20">
        <v>29</v>
      </c>
      <c r="B35" s="20" t="s">
        <v>197</v>
      </c>
      <c r="C35" s="20" t="s">
        <v>719</v>
      </c>
      <c r="D35" s="20" t="s">
        <v>33</v>
      </c>
      <c r="E35" s="20" t="s">
        <v>140</v>
      </c>
      <c r="F35" s="20" t="s">
        <v>37</v>
      </c>
      <c r="G35" s="20" t="s">
        <v>204</v>
      </c>
      <c r="H35" s="21" t="s">
        <v>510</v>
      </c>
      <c r="I35" s="20" t="s">
        <v>650</v>
      </c>
      <c r="J35" s="20">
        <v>1</v>
      </c>
      <c r="K35" s="28">
        <f t="shared" si="4"/>
        <v>100</v>
      </c>
      <c r="L35" s="28">
        <f t="shared" si="5"/>
        <v>100</v>
      </c>
      <c r="M35" s="28">
        <v>100</v>
      </c>
      <c r="N35" s="28"/>
      <c r="O35" s="28"/>
      <c r="P35" s="28"/>
      <c r="Q35" s="28"/>
      <c r="R35" s="28"/>
      <c r="S35" s="28"/>
      <c r="T35" s="28"/>
      <c r="U35" s="28"/>
      <c r="V35" s="21" t="s">
        <v>720</v>
      </c>
      <c r="W35" s="20" t="s">
        <v>470</v>
      </c>
      <c r="X35" s="39">
        <v>10</v>
      </c>
      <c r="Y35" s="21" t="s">
        <v>206</v>
      </c>
      <c r="Z35" s="21" t="s">
        <v>721</v>
      </c>
      <c r="AA35" s="20" t="s">
        <v>124</v>
      </c>
      <c r="AB35" s="40" t="s">
        <v>125</v>
      </c>
      <c r="AC35" s="20"/>
      <c r="AD35" s="1">
        <v>2</v>
      </c>
      <c r="AE35" s="1">
        <v>2</v>
      </c>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row>
    <row r="36" customFormat="1" ht="124" customHeight="1" spans="1:258">
      <c r="A36" s="20">
        <v>30</v>
      </c>
      <c r="B36" s="20" t="s">
        <v>202</v>
      </c>
      <c r="C36" s="20" t="s">
        <v>208</v>
      </c>
      <c r="D36" s="20" t="s">
        <v>33</v>
      </c>
      <c r="E36" s="20" t="s">
        <v>55</v>
      </c>
      <c r="F36" s="20" t="s">
        <v>37</v>
      </c>
      <c r="G36" s="20" t="s">
        <v>209</v>
      </c>
      <c r="H36" s="21" t="s">
        <v>722</v>
      </c>
      <c r="I36" s="20" t="s">
        <v>650</v>
      </c>
      <c r="J36" s="20">
        <v>1</v>
      </c>
      <c r="K36" s="28">
        <f t="shared" si="4"/>
        <v>200</v>
      </c>
      <c r="L36" s="28">
        <f t="shared" si="5"/>
        <v>200</v>
      </c>
      <c r="M36" s="28">
        <v>200</v>
      </c>
      <c r="N36" s="28"/>
      <c r="O36" s="28"/>
      <c r="P36" s="28"/>
      <c r="Q36" s="28"/>
      <c r="R36" s="28"/>
      <c r="S36" s="28"/>
      <c r="T36" s="28"/>
      <c r="U36" s="28"/>
      <c r="V36" s="21" t="s">
        <v>723</v>
      </c>
      <c r="W36" s="20" t="s">
        <v>470</v>
      </c>
      <c r="X36" s="39">
        <v>20</v>
      </c>
      <c r="Y36" s="21" t="s">
        <v>211</v>
      </c>
      <c r="Z36" s="21" t="s">
        <v>724</v>
      </c>
      <c r="AA36" s="20" t="s">
        <v>112</v>
      </c>
      <c r="AB36" s="40" t="s">
        <v>113</v>
      </c>
      <c r="AC36" s="20"/>
      <c r="AD36" s="1">
        <v>1</v>
      </c>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row>
    <row r="37" customFormat="1" ht="97" customHeight="1" spans="1:258">
      <c r="A37" s="20">
        <v>31</v>
      </c>
      <c r="B37" s="20" t="s">
        <v>207</v>
      </c>
      <c r="C37" s="20" t="s">
        <v>213</v>
      </c>
      <c r="D37" s="20" t="s">
        <v>33</v>
      </c>
      <c r="E37" s="20" t="s">
        <v>214</v>
      </c>
      <c r="F37" s="20" t="s">
        <v>37</v>
      </c>
      <c r="G37" s="20" t="s">
        <v>215</v>
      </c>
      <c r="H37" s="21" t="s">
        <v>725</v>
      </c>
      <c r="I37" s="20" t="s">
        <v>650</v>
      </c>
      <c r="J37" s="20">
        <v>1</v>
      </c>
      <c r="K37" s="28">
        <f t="shared" si="4"/>
        <v>100</v>
      </c>
      <c r="L37" s="28">
        <f t="shared" si="5"/>
        <v>100</v>
      </c>
      <c r="M37" s="28">
        <v>100</v>
      </c>
      <c r="N37" s="28"/>
      <c r="O37" s="28"/>
      <c r="P37" s="28"/>
      <c r="Q37" s="28"/>
      <c r="R37" s="28"/>
      <c r="S37" s="28"/>
      <c r="T37" s="28"/>
      <c r="U37" s="28"/>
      <c r="V37" s="21" t="s">
        <v>726</v>
      </c>
      <c r="W37" s="20" t="s">
        <v>470</v>
      </c>
      <c r="X37" s="39">
        <v>20</v>
      </c>
      <c r="Y37" s="21" t="s">
        <v>516</v>
      </c>
      <c r="Z37" s="21" t="s">
        <v>727</v>
      </c>
      <c r="AA37" s="20" t="s">
        <v>112</v>
      </c>
      <c r="AB37" s="40" t="s">
        <v>113</v>
      </c>
      <c r="AC37" s="20"/>
      <c r="AD37" s="1">
        <v>1</v>
      </c>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row>
    <row r="38" customFormat="1" ht="137" customHeight="1" spans="1:258">
      <c r="A38" s="20">
        <v>32</v>
      </c>
      <c r="B38" s="20" t="s">
        <v>212</v>
      </c>
      <c r="C38" s="20" t="s">
        <v>728</v>
      </c>
      <c r="D38" s="20" t="s">
        <v>33</v>
      </c>
      <c r="E38" s="20" t="s">
        <v>140</v>
      </c>
      <c r="F38" s="20" t="s">
        <v>37</v>
      </c>
      <c r="G38" s="20" t="s">
        <v>257</v>
      </c>
      <c r="H38" s="21" t="s">
        <v>729</v>
      </c>
      <c r="I38" s="20" t="s">
        <v>650</v>
      </c>
      <c r="J38" s="20">
        <v>1</v>
      </c>
      <c r="K38" s="28">
        <f t="shared" si="4"/>
        <v>3000</v>
      </c>
      <c r="L38" s="28">
        <f t="shared" si="5"/>
        <v>3000</v>
      </c>
      <c r="M38" s="28">
        <v>3000</v>
      </c>
      <c r="N38" s="28"/>
      <c r="O38" s="28"/>
      <c r="P38" s="28"/>
      <c r="Q38" s="28"/>
      <c r="R38" s="28"/>
      <c r="S38" s="28"/>
      <c r="T38" s="28"/>
      <c r="U38" s="28"/>
      <c r="V38" s="21" t="s">
        <v>730</v>
      </c>
      <c r="W38" s="20" t="s">
        <v>536</v>
      </c>
      <c r="X38" s="39">
        <v>100</v>
      </c>
      <c r="Y38" s="21" t="s">
        <v>731</v>
      </c>
      <c r="Z38" s="21" t="s">
        <v>732</v>
      </c>
      <c r="AA38" s="20" t="s">
        <v>118</v>
      </c>
      <c r="AB38" s="40" t="s">
        <v>119</v>
      </c>
      <c r="AC38" s="20"/>
      <c r="AD38" s="44">
        <v>2</v>
      </c>
      <c r="AE38" s="1">
        <v>1</v>
      </c>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row>
    <row r="39" customFormat="1" ht="108" customHeight="1" spans="1:258">
      <c r="A39" s="20">
        <v>33</v>
      </c>
      <c r="B39" s="20" t="s">
        <v>218</v>
      </c>
      <c r="C39" s="20" t="s">
        <v>261</v>
      </c>
      <c r="D39" s="20" t="s">
        <v>33</v>
      </c>
      <c r="E39" s="20" t="s">
        <v>55</v>
      </c>
      <c r="F39" s="20" t="s">
        <v>37</v>
      </c>
      <c r="G39" s="20" t="s">
        <v>262</v>
      </c>
      <c r="H39" s="21" t="s">
        <v>733</v>
      </c>
      <c r="I39" s="20" t="s">
        <v>650</v>
      </c>
      <c r="J39" s="20">
        <v>1</v>
      </c>
      <c r="K39" s="28">
        <f t="shared" si="4"/>
        <v>100</v>
      </c>
      <c r="L39" s="28">
        <f t="shared" si="5"/>
        <v>100</v>
      </c>
      <c r="M39" s="28">
        <v>100</v>
      </c>
      <c r="N39" s="28"/>
      <c r="O39" s="28"/>
      <c r="P39" s="28"/>
      <c r="Q39" s="28"/>
      <c r="R39" s="28"/>
      <c r="S39" s="28"/>
      <c r="T39" s="28"/>
      <c r="U39" s="28"/>
      <c r="V39" s="21" t="s">
        <v>734</v>
      </c>
      <c r="W39" s="20" t="s">
        <v>506</v>
      </c>
      <c r="X39" s="39">
        <v>5</v>
      </c>
      <c r="Y39" s="21" t="s">
        <v>264</v>
      </c>
      <c r="Z39" s="21" t="s">
        <v>735</v>
      </c>
      <c r="AA39" s="20" t="s">
        <v>118</v>
      </c>
      <c r="AB39" s="40" t="s">
        <v>119</v>
      </c>
      <c r="AC39" s="20"/>
      <c r="AD39" s="44">
        <v>1</v>
      </c>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row>
    <row r="40" customFormat="1" ht="153" customHeight="1" spans="1:258">
      <c r="A40" s="20">
        <v>34</v>
      </c>
      <c r="B40" s="20" t="s">
        <v>223</v>
      </c>
      <c r="C40" s="20" t="s">
        <v>219</v>
      </c>
      <c r="D40" s="20" t="s">
        <v>33</v>
      </c>
      <c r="E40" s="20" t="s">
        <v>140</v>
      </c>
      <c r="F40" s="20" t="s">
        <v>37</v>
      </c>
      <c r="G40" s="20" t="s">
        <v>220</v>
      </c>
      <c r="H40" s="21" t="s">
        <v>736</v>
      </c>
      <c r="I40" s="20" t="s">
        <v>650</v>
      </c>
      <c r="J40" s="20">
        <v>2</v>
      </c>
      <c r="K40" s="28">
        <f t="shared" si="4"/>
        <v>210</v>
      </c>
      <c r="L40" s="28">
        <f t="shared" si="5"/>
        <v>210</v>
      </c>
      <c r="M40" s="28">
        <v>210</v>
      </c>
      <c r="N40" s="28"/>
      <c r="O40" s="28"/>
      <c r="P40" s="28"/>
      <c r="Q40" s="28"/>
      <c r="R40" s="28"/>
      <c r="S40" s="28"/>
      <c r="T40" s="28"/>
      <c r="U40" s="28"/>
      <c r="V40" s="21" t="s">
        <v>737</v>
      </c>
      <c r="W40" s="20" t="s">
        <v>470</v>
      </c>
      <c r="X40" s="39">
        <v>10</v>
      </c>
      <c r="Y40" s="21" t="s">
        <v>222</v>
      </c>
      <c r="Z40" s="21" t="s">
        <v>738</v>
      </c>
      <c r="AA40" s="20" t="s">
        <v>118</v>
      </c>
      <c r="AB40" s="40" t="s">
        <v>119</v>
      </c>
      <c r="AC40" s="20"/>
      <c r="AD40" s="44">
        <v>2</v>
      </c>
      <c r="AE40" s="1">
        <v>2</v>
      </c>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row>
    <row r="41" customFormat="1" ht="123" customHeight="1" spans="1:258">
      <c r="A41" s="20">
        <v>35</v>
      </c>
      <c r="B41" s="20" t="s">
        <v>228</v>
      </c>
      <c r="C41" s="20" t="s">
        <v>224</v>
      </c>
      <c r="D41" s="20" t="s">
        <v>33</v>
      </c>
      <c r="E41" s="20" t="s">
        <v>140</v>
      </c>
      <c r="F41" s="20" t="s">
        <v>37</v>
      </c>
      <c r="G41" s="20" t="s">
        <v>225</v>
      </c>
      <c r="H41" s="21" t="s">
        <v>739</v>
      </c>
      <c r="I41" s="20" t="s">
        <v>650</v>
      </c>
      <c r="J41" s="20">
        <v>1</v>
      </c>
      <c r="K41" s="28">
        <f t="shared" si="4"/>
        <v>2700</v>
      </c>
      <c r="L41" s="28">
        <f t="shared" si="5"/>
        <v>2700</v>
      </c>
      <c r="M41" s="28">
        <v>2700</v>
      </c>
      <c r="N41" s="28"/>
      <c r="O41" s="28"/>
      <c r="P41" s="28"/>
      <c r="Q41" s="28"/>
      <c r="R41" s="28"/>
      <c r="S41" s="28"/>
      <c r="T41" s="28"/>
      <c r="U41" s="28"/>
      <c r="V41" s="21" t="s">
        <v>740</v>
      </c>
      <c r="W41" s="20" t="s">
        <v>523</v>
      </c>
      <c r="X41" s="39">
        <v>200</v>
      </c>
      <c r="Y41" s="21" t="s">
        <v>741</v>
      </c>
      <c r="Z41" s="21" t="s">
        <v>742</v>
      </c>
      <c r="AA41" s="20" t="s">
        <v>130</v>
      </c>
      <c r="AB41" s="40" t="s">
        <v>743</v>
      </c>
      <c r="AC41" s="20"/>
      <c r="AD41" s="44">
        <v>2</v>
      </c>
      <c r="AE41" s="1">
        <v>1</v>
      </c>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row>
    <row r="42" s="5" customFormat="1" ht="25" customHeight="1" spans="1:258">
      <c r="A42" s="15" t="s">
        <v>268</v>
      </c>
      <c r="B42" s="16"/>
      <c r="C42" s="17" t="s">
        <v>269</v>
      </c>
      <c r="D42" s="18"/>
      <c r="E42" s="19"/>
      <c r="F42" s="13"/>
      <c r="G42" s="13"/>
      <c r="H42" s="14"/>
      <c r="I42" s="14"/>
      <c r="J42" s="14"/>
      <c r="K42" s="27">
        <f t="shared" ref="K42:Q42" si="6">SUM(K43:K45)</f>
        <v>3795.5</v>
      </c>
      <c r="L42" s="27">
        <f t="shared" si="6"/>
        <v>3795.5</v>
      </c>
      <c r="M42" s="27">
        <f t="shared" si="6"/>
        <v>3795.5</v>
      </c>
      <c r="N42" s="27">
        <f t="shared" si="6"/>
        <v>0</v>
      </c>
      <c r="O42" s="27">
        <f t="shared" si="6"/>
        <v>0</v>
      </c>
      <c r="P42" s="27">
        <f t="shared" si="6"/>
        <v>0</v>
      </c>
      <c r="Q42" s="27">
        <f t="shared" si="6"/>
        <v>0</v>
      </c>
      <c r="R42" s="27"/>
      <c r="S42" s="27"/>
      <c r="T42" s="27"/>
      <c r="U42" s="27"/>
      <c r="V42" s="36"/>
      <c r="W42" s="37"/>
      <c r="X42" s="38"/>
      <c r="Y42" s="41"/>
      <c r="Z42" s="41"/>
      <c r="AA42" s="38"/>
      <c r="AB42" s="38"/>
      <c r="AC42" s="13">
        <f>K42/K6</f>
        <v>0.0517557371926709</v>
      </c>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row>
    <row r="43" s="1" customFormat="1" ht="90" customHeight="1" spans="1:29">
      <c r="A43" s="20">
        <v>37</v>
      </c>
      <c r="B43" s="20" t="s">
        <v>238</v>
      </c>
      <c r="C43" s="20" t="s">
        <v>271</v>
      </c>
      <c r="D43" s="20" t="s">
        <v>269</v>
      </c>
      <c r="E43" s="20" t="s">
        <v>272</v>
      </c>
      <c r="F43" s="20" t="s">
        <v>37</v>
      </c>
      <c r="G43" s="20" t="s">
        <v>39</v>
      </c>
      <c r="H43" s="21" t="s">
        <v>744</v>
      </c>
      <c r="I43" s="20" t="s">
        <v>745</v>
      </c>
      <c r="J43" s="20">
        <v>788</v>
      </c>
      <c r="K43" s="28">
        <f t="shared" ref="K43:K45" si="7">L43</f>
        <v>945.6</v>
      </c>
      <c r="L43" s="28">
        <f t="shared" ref="L43:L45" si="8">M43+N43+O43+Q43</f>
        <v>945.6</v>
      </c>
      <c r="M43" s="28">
        <v>945.6</v>
      </c>
      <c r="N43" s="28"/>
      <c r="O43" s="28"/>
      <c r="P43" s="28"/>
      <c r="Q43" s="28"/>
      <c r="R43" s="28"/>
      <c r="S43" s="28"/>
      <c r="T43" s="28"/>
      <c r="U43" s="28"/>
      <c r="V43" s="21" t="s">
        <v>538</v>
      </c>
      <c r="W43" s="20" t="s">
        <v>421</v>
      </c>
      <c r="X43" s="20">
        <v>788</v>
      </c>
      <c r="Y43" s="21" t="s">
        <v>274</v>
      </c>
      <c r="Z43" s="21" t="s">
        <v>538</v>
      </c>
      <c r="AA43" s="20" t="s">
        <v>275</v>
      </c>
      <c r="AB43" s="20" t="s">
        <v>746</v>
      </c>
      <c r="AC43" s="20"/>
    </row>
    <row r="44" s="1" customFormat="1" ht="90" customHeight="1" spans="1:29">
      <c r="A44" s="20">
        <v>38</v>
      </c>
      <c r="B44" s="20" t="s">
        <v>245</v>
      </c>
      <c r="C44" s="20" t="s">
        <v>278</v>
      </c>
      <c r="D44" s="20" t="s">
        <v>269</v>
      </c>
      <c r="E44" s="20" t="s">
        <v>272</v>
      </c>
      <c r="F44" s="20" t="s">
        <v>37</v>
      </c>
      <c r="G44" s="20" t="s">
        <v>39</v>
      </c>
      <c r="H44" s="21" t="s">
        <v>747</v>
      </c>
      <c r="I44" s="20" t="s">
        <v>745</v>
      </c>
      <c r="J44" s="20">
        <v>1119</v>
      </c>
      <c r="K44" s="28">
        <f t="shared" si="7"/>
        <v>2349.9</v>
      </c>
      <c r="L44" s="28">
        <f t="shared" si="8"/>
        <v>2349.9</v>
      </c>
      <c r="M44" s="28">
        <v>2349.9</v>
      </c>
      <c r="N44" s="28"/>
      <c r="O44" s="28"/>
      <c r="P44" s="28"/>
      <c r="Q44" s="28"/>
      <c r="R44" s="28"/>
      <c r="S44" s="28"/>
      <c r="T44" s="28"/>
      <c r="U44" s="28"/>
      <c r="V44" s="21" t="s">
        <v>539</v>
      </c>
      <c r="W44" s="20" t="s">
        <v>421</v>
      </c>
      <c r="X44" s="20">
        <v>1119</v>
      </c>
      <c r="Y44" s="21" t="s">
        <v>280</v>
      </c>
      <c r="Z44" s="21" t="s">
        <v>540</v>
      </c>
      <c r="AA44" s="20" t="s">
        <v>281</v>
      </c>
      <c r="AB44" s="20" t="s">
        <v>282</v>
      </c>
      <c r="AC44" s="20"/>
    </row>
    <row r="45" s="1" customFormat="1" ht="82" customHeight="1" spans="1:29">
      <c r="A45" s="20">
        <v>39</v>
      </c>
      <c r="B45" s="20" t="s">
        <v>250</v>
      </c>
      <c r="C45" s="20" t="s">
        <v>284</v>
      </c>
      <c r="D45" s="20" t="s">
        <v>269</v>
      </c>
      <c r="E45" s="20" t="s">
        <v>285</v>
      </c>
      <c r="F45" s="20" t="s">
        <v>37</v>
      </c>
      <c r="G45" s="20" t="s">
        <v>39</v>
      </c>
      <c r="H45" s="21" t="s">
        <v>286</v>
      </c>
      <c r="I45" s="20" t="s">
        <v>618</v>
      </c>
      <c r="J45" s="20">
        <v>500</v>
      </c>
      <c r="K45" s="28">
        <f t="shared" si="7"/>
        <v>500</v>
      </c>
      <c r="L45" s="28">
        <f t="shared" si="8"/>
        <v>500</v>
      </c>
      <c r="M45" s="28">
        <v>500</v>
      </c>
      <c r="N45" s="28"/>
      <c r="O45" s="28"/>
      <c r="P45" s="28"/>
      <c r="Q45" s="28"/>
      <c r="R45" s="28"/>
      <c r="S45" s="28"/>
      <c r="T45" s="28"/>
      <c r="U45" s="28"/>
      <c r="V45" s="21" t="s">
        <v>541</v>
      </c>
      <c r="W45" s="20" t="s">
        <v>421</v>
      </c>
      <c r="X45" s="20">
        <v>2000</v>
      </c>
      <c r="Y45" s="21" t="s">
        <v>287</v>
      </c>
      <c r="Z45" s="21" t="s">
        <v>541</v>
      </c>
      <c r="AA45" s="20" t="s">
        <v>42</v>
      </c>
      <c r="AB45" s="20" t="s">
        <v>43</v>
      </c>
      <c r="AC45" s="20"/>
    </row>
    <row r="46" s="5" customFormat="1" ht="25" customHeight="1" spans="1:258">
      <c r="A46" s="15" t="s">
        <v>288</v>
      </c>
      <c r="B46" s="16"/>
      <c r="C46" s="17" t="s">
        <v>289</v>
      </c>
      <c r="D46" s="18"/>
      <c r="E46" s="19"/>
      <c r="F46" s="13"/>
      <c r="G46" s="13"/>
      <c r="H46" s="14"/>
      <c r="I46" s="14"/>
      <c r="J46" s="14"/>
      <c r="K46" s="27">
        <f t="shared" ref="K46:U46" si="9">SUM(K47:K54)</f>
        <v>24133</v>
      </c>
      <c r="L46" s="27">
        <f t="shared" si="9"/>
        <v>23413</v>
      </c>
      <c r="M46" s="27">
        <f t="shared" si="9"/>
        <v>19673</v>
      </c>
      <c r="N46" s="27">
        <f t="shared" si="9"/>
        <v>3740</v>
      </c>
      <c r="O46" s="27">
        <f t="shared" si="9"/>
        <v>0</v>
      </c>
      <c r="P46" s="27">
        <f t="shared" si="9"/>
        <v>0</v>
      </c>
      <c r="Q46" s="27">
        <f t="shared" si="9"/>
        <v>0</v>
      </c>
      <c r="R46" s="27">
        <f t="shared" si="9"/>
        <v>0</v>
      </c>
      <c r="S46" s="27">
        <f t="shared" si="9"/>
        <v>0</v>
      </c>
      <c r="T46" s="27">
        <f t="shared" si="9"/>
        <v>0</v>
      </c>
      <c r="U46" s="27">
        <f t="shared" si="9"/>
        <v>720</v>
      </c>
      <c r="V46" s="36"/>
      <c r="W46" s="37"/>
      <c r="X46" s="38"/>
      <c r="Y46" s="41"/>
      <c r="Z46" s="41"/>
      <c r="AA46" s="38"/>
      <c r="AB46" s="38"/>
      <c r="AC46" s="13">
        <f>K46/K6</f>
        <v>0.329079490362463</v>
      </c>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row>
    <row r="47" s="5" customFormat="1" ht="241" customHeight="1" spans="1:258">
      <c r="A47" s="20">
        <v>40</v>
      </c>
      <c r="B47" s="20" t="s">
        <v>255</v>
      </c>
      <c r="C47" s="20" t="s">
        <v>748</v>
      </c>
      <c r="D47" s="20" t="s">
        <v>289</v>
      </c>
      <c r="E47" s="20" t="s">
        <v>426</v>
      </c>
      <c r="F47" s="20" t="s">
        <v>37</v>
      </c>
      <c r="G47" s="20" t="s">
        <v>161</v>
      </c>
      <c r="H47" s="23" t="s">
        <v>749</v>
      </c>
      <c r="I47" s="20" t="s">
        <v>750</v>
      </c>
      <c r="J47" s="20">
        <v>1</v>
      </c>
      <c r="K47" s="28">
        <f>L47+U47</f>
        <v>2280</v>
      </c>
      <c r="L47" s="28">
        <f t="shared" ref="L47:L54" si="10">M47+N47+O47+Q47</f>
        <v>2060</v>
      </c>
      <c r="M47" s="28">
        <v>2060</v>
      </c>
      <c r="N47" s="28"/>
      <c r="O47" s="28"/>
      <c r="P47" s="28"/>
      <c r="Q47" s="28"/>
      <c r="R47" s="28"/>
      <c r="S47" s="28"/>
      <c r="T47" s="28"/>
      <c r="U47" s="28">
        <v>220</v>
      </c>
      <c r="V47" s="21" t="s">
        <v>751</v>
      </c>
      <c r="W47" s="20" t="s">
        <v>421</v>
      </c>
      <c r="X47" s="40">
        <v>2461</v>
      </c>
      <c r="Y47" s="21" t="s">
        <v>752</v>
      </c>
      <c r="Z47" s="21" t="s">
        <v>752</v>
      </c>
      <c r="AA47" s="20" t="s">
        <v>100</v>
      </c>
      <c r="AB47" s="40" t="s">
        <v>464</v>
      </c>
      <c r="AC47" s="20"/>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row>
    <row r="48" s="5" customFormat="1" ht="305" customHeight="1" spans="1:258">
      <c r="A48" s="20">
        <v>41</v>
      </c>
      <c r="B48" s="20" t="s">
        <v>260</v>
      </c>
      <c r="C48" s="20" t="s">
        <v>753</v>
      </c>
      <c r="D48" s="20" t="s">
        <v>289</v>
      </c>
      <c r="E48" s="20" t="s">
        <v>426</v>
      </c>
      <c r="F48" s="20" t="s">
        <v>37</v>
      </c>
      <c r="G48" s="20" t="s">
        <v>754</v>
      </c>
      <c r="H48" s="23" t="s">
        <v>755</v>
      </c>
      <c r="I48" s="20" t="s">
        <v>750</v>
      </c>
      <c r="J48" s="20">
        <v>1</v>
      </c>
      <c r="K48" s="28">
        <f>L48+U48</f>
        <v>2253</v>
      </c>
      <c r="L48" s="28">
        <f t="shared" si="10"/>
        <v>1753</v>
      </c>
      <c r="M48" s="28">
        <v>1753</v>
      </c>
      <c r="N48" s="28"/>
      <c r="O48" s="28"/>
      <c r="P48" s="28"/>
      <c r="Q48" s="28"/>
      <c r="R48" s="28"/>
      <c r="S48" s="28"/>
      <c r="T48" s="28"/>
      <c r="U48" s="28">
        <v>500</v>
      </c>
      <c r="V48" s="21" t="s">
        <v>751</v>
      </c>
      <c r="W48" s="20" t="s">
        <v>421</v>
      </c>
      <c r="X48" s="40">
        <v>2645</v>
      </c>
      <c r="Y48" s="21" t="s">
        <v>752</v>
      </c>
      <c r="Z48" s="21" t="s">
        <v>752</v>
      </c>
      <c r="AA48" s="20" t="s">
        <v>100</v>
      </c>
      <c r="AB48" s="40" t="s">
        <v>464</v>
      </c>
      <c r="AC48" s="20"/>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row>
    <row r="49" s="1" customFormat="1" ht="223" customHeight="1" spans="1:29">
      <c r="A49" s="20">
        <v>42</v>
      </c>
      <c r="B49" s="20" t="s">
        <v>265</v>
      </c>
      <c r="C49" s="20" t="s">
        <v>756</v>
      </c>
      <c r="D49" s="20" t="s">
        <v>289</v>
      </c>
      <c r="E49" s="20" t="s">
        <v>292</v>
      </c>
      <c r="F49" s="20" t="s">
        <v>37</v>
      </c>
      <c r="G49" s="20" t="s">
        <v>757</v>
      </c>
      <c r="H49" s="21" t="s">
        <v>758</v>
      </c>
      <c r="I49" s="20" t="s">
        <v>637</v>
      </c>
      <c r="J49" s="20">
        <v>58.66</v>
      </c>
      <c r="K49" s="28">
        <f t="shared" ref="K49:K54" si="11">L49</f>
        <v>6200</v>
      </c>
      <c r="L49" s="28">
        <f t="shared" si="10"/>
        <v>6200</v>
      </c>
      <c r="M49" s="28">
        <v>6200</v>
      </c>
      <c r="N49" s="28"/>
      <c r="O49" s="28"/>
      <c r="P49" s="28"/>
      <c r="Q49" s="28"/>
      <c r="R49" s="28"/>
      <c r="S49" s="28"/>
      <c r="T49" s="28"/>
      <c r="U49" s="28"/>
      <c r="V49" s="21" t="s">
        <v>759</v>
      </c>
      <c r="W49" s="20" t="s">
        <v>421</v>
      </c>
      <c r="X49" s="20">
        <v>102151</v>
      </c>
      <c r="Y49" s="21" t="s">
        <v>294</v>
      </c>
      <c r="Z49" s="21" t="s">
        <v>543</v>
      </c>
      <c r="AA49" s="20" t="s">
        <v>295</v>
      </c>
      <c r="AB49" s="20" t="s">
        <v>746</v>
      </c>
      <c r="AC49" s="20"/>
    </row>
    <row r="50" s="1" customFormat="1" ht="116" customHeight="1" spans="1:29">
      <c r="A50" s="20">
        <v>44</v>
      </c>
      <c r="B50" s="20" t="s">
        <v>277</v>
      </c>
      <c r="C50" s="20" t="s">
        <v>302</v>
      </c>
      <c r="D50" s="20" t="s">
        <v>289</v>
      </c>
      <c r="E50" s="20" t="s">
        <v>303</v>
      </c>
      <c r="F50" s="20" t="s">
        <v>37</v>
      </c>
      <c r="G50" s="20" t="s">
        <v>305</v>
      </c>
      <c r="H50" s="21" t="s">
        <v>760</v>
      </c>
      <c r="I50" s="20" t="s">
        <v>637</v>
      </c>
      <c r="J50" s="20">
        <v>27</v>
      </c>
      <c r="K50" s="28">
        <f t="shared" si="11"/>
        <v>3500</v>
      </c>
      <c r="L50" s="28">
        <f t="shared" si="10"/>
        <v>3500</v>
      </c>
      <c r="M50" s="28">
        <v>3500</v>
      </c>
      <c r="N50" s="28"/>
      <c r="O50" s="28"/>
      <c r="P50" s="28"/>
      <c r="Q50" s="28"/>
      <c r="R50" s="28"/>
      <c r="S50" s="28"/>
      <c r="T50" s="28"/>
      <c r="U50" s="28"/>
      <c r="V50" s="21" t="s">
        <v>546</v>
      </c>
      <c r="W50" s="20" t="s">
        <v>421</v>
      </c>
      <c r="X50" s="20">
        <v>34512</v>
      </c>
      <c r="Y50" s="21" t="s">
        <v>307</v>
      </c>
      <c r="Z50" s="21" t="s">
        <v>546</v>
      </c>
      <c r="AA50" s="20" t="s">
        <v>308</v>
      </c>
      <c r="AB50" s="20" t="s">
        <v>309</v>
      </c>
      <c r="AC50" s="20"/>
    </row>
    <row r="51" s="1" customFormat="1" ht="90" customHeight="1" spans="1:29">
      <c r="A51" s="20">
        <v>45</v>
      </c>
      <c r="B51" s="20" t="s">
        <v>283</v>
      </c>
      <c r="C51" s="20" t="s">
        <v>311</v>
      </c>
      <c r="D51" s="20" t="s">
        <v>289</v>
      </c>
      <c r="E51" s="20" t="s">
        <v>303</v>
      </c>
      <c r="F51" s="20" t="s">
        <v>37</v>
      </c>
      <c r="G51" s="20" t="s">
        <v>312</v>
      </c>
      <c r="H51" s="21" t="s">
        <v>761</v>
      </c>
      <c r="I51" s="20" t="s">
        <v>650</v>
      </c>
      <c r="J51" s="20">
        <v>1</v>
      </c>
      <c r="K51" s="28">
        <f t="shared" si="11"/>
        <v>3300</v>
      </c>
      <c r="L51" s="28">
        <f t="shared" si="10"/>
        <v>3300</v>
      </c>
      <c r="M51" s="28">
        <v>3300</v>
      </c>
      <c r="N51" s="28"/>
      <c r="O51" s="28"/>
      <c r="P51" s="28"/>
      <c r="Q51" s="28"/>
      <c r="R51" s="28"/>
      <c r="S51" s="28"/>
      <c r="T51" s="28"/>
      <c r="U51" s="28"/>
      <c r="V51" s="21" t="s">
        <v>547</v>
      </c>
      <c r="W51" s="20" t="s">
        <v>421</v>
      </c>
      <c r="X51" s="20">
        <v>46815</v>
      </c>
      <c r="Y51" s="21" t="s">
        <v>307</v>
      </c>
      <c r="Z51" s="21" t="s">
        <v>548</v>
      </c>
      <c r="AA51" s="20" t="s">
        <v>308</v>
      </c>
      <c r="AB51" s="20" t="s">
        <v>309</v>
      </c>
      <c r="AC51" s="20"/>
    </row>
    <row r="52" s="1" customFormat="1" ht="252" customHeight="1" spans="1:29">
      <c r="A52" s="20">
        <v>46</v>
      </c>
      <c r="B52" s="20" t="s">
        <v>290</v>
      </c>
      <c r="C52" s="20" t="s">
        <v>315</v>
      </c>
      <c r="D52" s="20" t="s">
        <v>289</v>
      </c>
      <c r="E52" s="20" t="s">
        <v>316</v>
      </c>
      <c r="F52" s="20" t="s">
        <v>37</v>
      </c>
      <c r="G52" s="20" t="s">
        <v>549</v>
      </c>
      <c r="H52" s="21" t="s">
        <v>550</v>
      </c>
      <c r="I52" s="20" t="s">
        <v>650</v>
      </c>
      <c r="J52" s="20">
        <v>42</v>
      </c>
      <c r="K52" s="28">
        <f t="shared" si="11"/>
        <v>860</v>
      </c>
      <c r="L52" s="28">
        <f t="shared" si="10"/>
        <v>860</v>
      </c>
      <c r="M52" s="28">
        <v>860</v>
      </c>
      <c r="N52" s="28"/>
      <c r="O52" s="28"/>
      <c r="P52" s="28"/>
      <c r="Q52" s="28"/>
      <c r="R52" s="28"/>
      <c r="S52" s="28"/>
      <c r="T52" s="28"/>
      <c r="U52" s="28"/>
      <c r="V52" s="21" t="s">
        <v>551</v>
      </c>
      <c r="W52" s="20" t="s">
        <v>421</v>
      </c>
      <c r="X52" s="40">
        <v>81612</v>
      </c>
      <c r="Y52" s="21" t="s">
        <v>319</v>
      </c>
      <c r="Z52" s="21" t="s">
        <v>551</v>
      </c>
      <c r="AA52" s="20" t="s">
        <v>74</v>
      </c>
      <c r="AB52" s="40" t="s">
        <v>75</v>
      </c>
      <c r="AC52" s="20"/>
    </row>
    <row r="53" s="1" customFormat="1" ht="91" customHeight="1" spans="1:29">
      <c r="A53" s="20">
        <v>47</v>
      </c>
      <c r="B53" s="20" t="s">
        <v>296</v>
      </c>
      <c r="C53" s="20" t="s">
        <v>321</v>
      </c>
      <c r="D53" s="20" t="s">
        <v>289</v>
      </c>
      <c r="E53" s="20" t="s">
        <v>322</v>
      </c>
      <c r="F53" s="20" t="s">
        <v>37</v>
      </c>
      <c r="G53" s="20" t="s">
        <v>762</v>
      </c>
      <c r="H53" s="21" t="s">
        <v>763</v>
      </c>
      <c r="I53" s="20" t="s">
        <v>650</v>
      </c>
      <c r="J53" s="20">
        <v>5</v>
      </c>
      <c r="K53" s="28">
        <f t="shared" si="11"/>
        <v>2000</v>
      </c>
      <c r="L53" s="28">
        <f t="shared" si="10"/>
        <v>2000</v>
      </c>
      <c r="M53" s="28">
        <v>2000</v>
      </c>
      <c r="N53" s="28"/>
      <c r="O53" s="28"/>
      <c r="P53" s="28"/>
      <c r="Q53" s="28"/>
      <c r="R53" s="28"/>
      <c r="S53" s="28"/>
      <c r="T53" s="28"/>
      <c r="U53" s="28"/>
      <c r="V53" s="21" t="s">
        <v>552</v>
      </c>
      <c r="W53" s="20" t="s">
        <v>421</v>
      </c>
      <c r="X53" s="40">
        <v>6151</v>
      </c>
      <c r="Y53" s="21" t="s">
        <v>325</v>
      </c>
      <c r="Z53" s="21" t="s">
        <v>553</v>
      </c>
      <c r="AA53" s="20" t="s">
        <v>74</v>
      </c>
      <c r="AB53" s="40" t="s">
        <v>75</v>
      </c>
      <c r="AC53" s="20"/>
    </row>
    <row r="54" customFormat="1" ht="390" customHeight="1" spans="1:258">
      <c r="A54" s="20">
        <v>49</v>
      </c>
      <c r="B54" s="20" t="s">
        <v>310</v>
      </c>
      <c r="C54" s="20" t="s">
        <v>764</v>
      </c>
      <c r="D54" s="20" t="s">
        <v>289</v>
      </c>
      <c r="E54" s="20" t="s">
        <v>303</v>
      </c>
      <c r="F54" s="20" t="s">
        <v>37</v>
      </c>
      <c r="G54" s="20" t="s">
        <v>765</v>
      </c>
      <c r="H54" s="21" t="s">
        <v>766</v>
      </c>
      <c r="I54" s="20" t="s">
        <v>767</v>
      </c>
      <c r="J54" s="20">
        <v>10</v>
      </c>
      <c r="K54" s="28">
        <f t="shared" si="11"/>
        <v>3740</v>
      </c>
      <c r="L54" s="28">
        <f t="shared" si="10"/>
        <v>3740</v>
      </c>
      <c r="M54" s="28"/>
      <c r="N54" s="28">
        <v>3740</v>
      </c>
      <c r="O54" s="28"/>
      <c r="P54" s="28"/>
      <c r="Q54" s="28"/>
      <c r="R54" s="28"/>
      <c r="S54" s="28"/>
      <c r="T54" s="28"/>
      <c r="U54" s="28"/>
      <c r="V54" s="21" t="s">
        <v>768</v>
      </c>
      <c r="W54" s="20" t="s">
        <v>421</v>
      </c>
      <c r="X54" s="40">
        <v>23461</v>
      </c>
      <c r="Y54" s="21" t="s">
        <v>329</v>
      </c>
      <c r="Z54" s="21" t="s">
        <v>555</v>
      </c>
      <c r="AA54" s="20" t="s">
        <v>74</v>
      </c>
      <c r="AB54" s="40" t="s">
        <v>75</v>
      </c>
      <c r="AC54" s="20"/>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row>
    <row r="55" s="5" customFormat="1" ht="25" customHeight="1" spans="1:258">
      <c r="A55" s="15" t="s">
        <v>383</v>
      </c>
      <c r="B55" s="16"/>
      <c r="C55" s="17" t="s">
        <v>384</v>
      </c>
      <c r="D55" s="18"/>
      <c r="E55" s="19"/>
      <c r="F55" s="13"/>
      <c r="G55" s="13"/>
      <c r="H55" s="14"/>
      <c r="I55" s="14"/>
      <c r="J55" s="14"/>
      <c r="K55" s="27">
        <f t="shared" ref="K55:O55" si="12">SUM(K56:K58)</f>
        <v>609.6</v>
      </c>
      <c r="L55" s="27">
        <f t="shared" si="12"/>
        <v>609.6</v>
      </c>
      <c r="M55" s="27">
        <f t="shared" si="12"/>
        <v>609.6</v>
      </c>
      <c r="N55" s="27">
        <f t="shared" si="12"/>
        <v>0</v>
      </c>
      <c r="O55" s="27">
        <f t="shared" si="12"/>
        <v>0</v>
      </c>
      <c r="P55" s="27">
        <f>SUM(P56:P57)</f>
        <v>0</v>
      </c>
      <c r="Q55" s="27">
        <f>SUM(Q56:Q57)</f>
        <v>0</v>
      </c>
      <c r="R55" s="27"/>
      <c r="S55" s="27"/>
      <c r="T55" s="27"/>
      <c r="U55" s="27"/>
      <c r="V55" s="36"/>
      <c r="W55" s="37"/>
      <c r="X55" s="38"/>
      <c r="Y55" s="41"/>
      <c r="Z55" s="41"/>
      <c r="AA55" s="38"/>
      <c r="AB55" s="38"/>
      <c r="AC55" s="13">
        <f>K55/K6</f>
        <v>0.00831255365370891</v>
      </c>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row>
    <row r="56" s="1" customFormat="1" ht="88" customHeight="1" spans="1:29">
      <c r="A56" s="20">
        <v>50</v>
      </c>
      <c r="B56" s="20" t="s">
        <v>314</v>
      </c>
      <c r="C56" s="20" t="s">
        <v>386</v>
      </c>
      <c r="D56" s="20" t="s">
        <v>384</v>
      </c>
      <c r="E56" s="20" t="s">
        <v>387</v>
      </c>
      <c r="F56" s="20" t="s">
        <v>37</v>
      </c>
      <c r="G56" s="20" t="s">
        <v>388</v>
      </c>
      <c r="H56" s="21" t="s">
        <v>389</v>
      </c>
      <c r="I56" s="20" t="s">
        <v>745</v>
      </c>
      <c r="J56" s="20">
        <v>141</v>
      </c>
      <c r="K56" s="28">
        <f t="shared" ref="K56:K58" si="13">L56</f>
        <v>296.1</v>
      </c>
      <c r="L56" s="28">
        <f t="shared" ref="L56:L58" si="14">M56+N56+O56+Q56</f>
        <v>296.1</v>
      </c>
      <c r="M56" s="28">
        <v>296.1</v>
      </c>
      <c r="N56" s="28"/>
      <c r="O56" s="28"/>
      <c r="P56" s="28"/>
      <c r="Q56" s="28"/>
      <c r="R56" s="28"/>
      <c r="S56" s="28"/>
      <c r="T56" s="28"/>
      <c r="U56" s="28"/>
      <c r="V56" s="21" t="s">
        <v>577</v>
      </c>
      <c r="W56" s="20" t="s">
        <v>421</v>
      </c>
      <c r="X56" s="20">
        <v>141</v>
      </c>
      <c r="Y56" s="21" t="s">
        <v>390</v>
      </c>
      <c r="Z56" s="21" t="s">
        <v>578</v>
      </c>
      <c r="AA56" s="20" t="s">
        <v>391</v>
      </c>
      <c r="AB56" s="20" t="s">
        <v>392</v>
      </c>
      <c r="AC56" s="20"/>
    </row>
    <row r="57" s="1" customFormat="1" ht="88" customHeight="1" spans="1:29">
      <c r="A57" s="20">
        <v>51</v>
      </c>
      <c r="B57" s="20" t="s">
        <v>320</v>
      </c>
      <c r="C57" s="20" t="s">
        <v>400</v>
      </c>
      <c r="D57" s="20" t="s">
        <v>384</v>
      </c>
      <c r="E57" s="20" t="s">
        <v>401</v>
      </c>
      <c r="F57" s="20" t="s">
        <v>37</v>
      </c>
      <c r="G57" s="20" t="s">
        <v>402</v>
      </c>
      <c r="H57" s="21" t="s">
        <v>403</v>
      </c>
      <c r="I57" s="20" t="s">
        <v>618</v>
      </c>
      <c r="J57" s="20">
        <v>213.5</v>
      </c>
      <c r="K57" s="28">
        <f t="shared" si="13"/>
        <v>213.5</v>
      </c>
      <c r="L57" s="28">
        <f t="shared" si="14"/>
        <v>213.5</v>
      </c>
      <c r="M57" s="28">
        <v>213.5</v>
      </c>
      <c r="N57" s="28"/>
      <c r="O57" s="28"/>
      <c r="P57" s="28"/>
      <c r="Q57" s="28"/>
      <c r="R57" s="28"/>
      <c r="S57" s="28"/>
      <c r="T57" s="28"/>
      <c r="U57" s="28"/>
      <c r="V57" s="21" t="s">
        <v>581</v>
      </c>
      <c r="W57" s="20" t="s">
        <v>421</v>
      </c>
      <c r="X57" s="20">
        <v>6981</v>
      </c>
      <c r="Y57" s="43" t="s">
        <v>404</v>
      </c>
      <c r="Z57" s="21" t="s">
        <v>582</v>
      </c>
      <c r="AA57" s="20" t="s">
        <v>405</v>
      </c>
      <c r="AB57" s="20" t="s">
        <v>406</v>
      </c>
      <c r="AC57" s="20"/>
    </row>
    <row r="58" customFormat="1" ht="88" customHeight="1" spans="1:258">
      <c r="A58" s="20">
        <v>52</v>
      </c>
      <c r="B58" s="20" t="s">
        <v>326</v>
      </c>
      <c r="C58" s="20" t="s">
        <v>394</v>
      </c>
      <c r="D58" s="20" t="s">
        <v>384</v>
      </c>
      <c r="E58" s="20" t="s">
        <v>395</v>
      </c>
      <c r="F58" s="20" t="s">
        <v>37</v>
      </c>
      <c r="G58" s="20" t="s">
        <v>396</v>
      </c>
      <c r="H58" s="21" t="s">
        <v>397</v>
      </c>
      <c r="I58" s="20" t="s">
        <v>656</v>
      </c>
      <c r="J58" s="20">
        <v>1</v>
      </c>
      <c r="K58" s="28">
        <f t="shared" si="13"/>
        <v>100</v>
      </c>
      <c r="L58" s="28">
        <f t="shared" si="14"/>
        <v>100</v>
      </c>
      <c r="M58" s="28">
        <v>100</v>
      </c>
      <c r="N58" s="28"/>
      <c r="O58" s="28"/>
      <c r="P58" s="28"/>
      <c r="Q58" s="28"/>
      <c r="R58" s="28"/>
      <c r="S58" s="28"/>
      <c r="T58" s="28"/>
      <c r="U58" s="28"/>
      <c r="V58" s="21" t="s">
        <v>579</v>
      </c>
      <c r="W58" s="20" t="s">
        <v>421</v>
      </c>
      <c r="X58" s="40">
        <v>394</v>
      </c>
      <c r="Y58" s="43" t="s">
        <v>398</v>
      </c>
      <c r="Z58" s="21" t="s">
        <v>580</v>
      </c>
      <c r="AA58" s="20" t="s">
        <v>94</v>
      </c>
      <c r="AB58" s="40" t="s">
        <v>95</v>
      </c>
      <c r="AC58" s="20"/>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row>
    <row r="59" s="5" customFormat="1" ht="25" customHeight="1" spans="1:258">
      <c r="A59" s="15" t="s">
        <v>407</v>
      </c>
      <c r="B59" s="16"/>
      <c r="C59" s="17" t="s">
        <v>408</v>
      </c>
      <c r="D59" s="18"/>
      <c r="E59" s="19"/>
      <c r="F59" s="13"/>
      <c r="G59" s="13"/>
      <c r="H59" s="14"/>
      <c r="I59" s="14"/>
      <c r="J59" s="14"/>
      <c r="K59" s="27">
        <f t="shared" ref="K59:Q59" si="15">K60</f>
        <v>1400</v>
      </c>
      <c r="L59" s="27">
        <f t="shared" si="15"/>
        <v>1400</v>
      </c>
      <c r="M59" s="27">
        <f t="shared" si="15"/>
        <v>1400</v>
      </c>
      <c r="N59" s="27">
        <f t="shared" si="15"/>
        <v>0</v>
      </c>
      <c r="O59" s="27">
        <f t="shared" si="15"/>
        <v>0</v>
      </c>
      <c r="P59" s="27">
        <f t="shared" si="15"/>
        <v>0</v>
      </c>
      <c r="Q59" s="27">
        <f t="shared" si="15"/>
        <v>0</v>
      </c>
      <c r="R59" s="27"/>
      <c r="S59" s="27"/>
      <c r="T59" s="27"/>
      <c r="U59" s="27"/>
      <c r="V59" s="36"/>
      <c r="W59" s="37"/>
      <c r="X59" s="38"/>
      <c r="Y59" s="41"/>
      <c r="Z59" s="41"/>
      <c r="AA59" s="38"/>
      <c r="AB59" s="38"/>
      <c r="AC59" s="13">
        <f>K59/K6</f>
        <v>0.0190905103595677</v>
      </c>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row>
    <row r="60" s="1" customFormat="1" ht="121" customHeight="1" spans="1:29">
      <c r="A60" s="20">
        <v>53</v>
      </c>
      <c r="B60" s="20" t="s">
        <v>331</v>
      </c>
      <c r="C60" s="20" t="s">
        <v>410</v>
      </c>
      <c r="D60" s="20" t="s">
        <v>408</v>
      </c>
      <c r="E60" s="20" t="s">
        <v>411</v>
      </c>
      <c r="F60" s="20" t="s">
        <v>37</v>
      </c>
      <c r="G60" s="20" t="s">
        <v>39</v>
      </c>
      <c r="H60" s="21" t="s">
        <v>412</v>
      </c>
      <c r="I60" s="20" t="s">
        <v>618</v>
      </c>
      <c r="J60" s="20">
        <v>1400</v>
      </c>
      <c r="K60" s="28">
        <f t="shared" ref="K60:K64" si="16">L60</f>
        <v>1400</v>
      </c>
      <c r="L60" s="28">
        <f t="shared" ref="L60:L64" si="17">M60+N60+O60+Q60</f>
        <v>1400</v>
      </c>
      <c r="M60" s="28">
        <v>1400</v>
      </c>
      <c r="N60" s="28"/>
      <c r="O60" s="28"/>
      <c r="P60" s="28"/>
      <c r="Q60" s="28"/>
      <c r="R60" s="28"/>
      <c r="S60" s="28"/>
      <c r="T60" s="28"/>
      <c r="U60" s="28"/>
      <c r="V60" s="21" t="s">
        <v>583</v>
      </c>
      <c r="W60" s="20" t="s">
        <v>421</v>
      </c>
      <c r="X60" s="20">
        <v>6956</v>
      </c>
      <c r="Y60" s="21" t="s">
        <v>413</v>
      </c>
      <c r="Z60" s="21" t="s">
        <v>584</v>
      </c>
      <c r="AA60" s="20" t="s">
        <v>414</v>
      </c>
      <c r="AB60" s="20" t="s">
        <v>415</v>
      </c>
      <c r="AC60" s="20"/>
    </row>
    <row r="61" s="5" customFormat="1" ht="25" customHeight="1" spans="1:258">
      <c r="A61" s="15" t="s">
        <v>416</v>
      </c>
      <c r="B61" s="16"/>
      <c r="C61" s="17" t="s">
        <v>417</v>
      </c>
      <c r="D61" s="18"/>
      <c r="E61" s="19"/>
      <c r="F61" s="13"/>
      <c r="G61" s="13"/>
      <c r="H61" s="14"/>
      <c r="I61" s="14"/>
      <c r="J61" s="14"/>
      <c r="K61" s="27">
        <f t="shared" ref="K61:Q61" si="18">K62</f>
        <v>500</v>
      </c>
      <c r="L61" s="27">
        <f t="shared" si="18"/>
        <v>500</v>
      </c>
      <c r="M61" s="27">
        <f t="shared" si="18"/>
        <v>500</v>
      </c>
      <c r="N61" s="27">
        <f t="shared" si="18"/>
        <v>0</v>
      </c>
      <c r="O61" s="27">
        <f t="shared" si="18"/>
        <v>0</v>
      </c>
      <c r="P61" s="27">
        <f t="shared" si="18"/>
        <v>0</v>
      </c>
      <c r="Q61" s="27">
        <f t="shared" si="18"/>
        <v>0</v>
      </c>
      <c r="R61" s="27"/>
      <c r="S61" s="27"/>
      <c r="T61" s="27"/>
      <c r="U61" s="27"/>
      <c r="V61" s="36"/>
      <c r="W61" s="37"/>
      <c r="X61" s="38"/>
      <c r="Y61" s="41"/>
      <c r="Z61" s="41"/>
      <c r="AA61" s="38"/>
      <c r="AB61" s="38"/>
      <c r="AC61" s="13">
        <f>K61/K6</f>
        <v>0.00681803941413133</v>
      </c>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row>
    <row r="62" s="1" customFormat="1" ht="80" customHeight="1" spans="1:29">
      <c r="A62" s="20">
        <v>54</v>
      </c>
      <c r="B62" s="20" t="s">
        <v>341</v>
      </c>
      <c r="C62" s="20" t="s">
        <v>419</v>
      </c>
      <c r="D62" s="20" t="s">
        <v>417</v>
      </c>
      <c r="E62" s="20" t="s">
        <v>417</v>
      </c>
      <c r="F62" s="20" t="s">
        <v>37</v>
      </c>
      <c r="G62" s="20" t="s">
        <v>402</v>
      </c>
      <c r="H62" s="21" t="s">
        <v>769</v>
      </c>
      <c r="I62" s="20" t="s">
        <v>618</v>
      </c>
      <c r="J62" s="20">
        <v>500</v>
      </c>
      <c r="K62" s="28">
        <f t="shared" si="16"/>
        <v>500</v>
      </c>
      <c r="L62" s="28">
        <f t="shared" si="17"/>
        <v>500</v>
      </c>
      <c r="M62" s="28">
        <v>500</v>
      </c>
      <c r="N62" s="28"/>
      <c r="O62" s="28"/>
      <c r="P62" s="28"/>
      <c r="Q62" s="28"/>
      <c r="R62" s="28"/>
      <c r="S62" s="28"/>
      <c r="T62" s="28"/>
      <c r="U62" s="28"/>
      <c r="V62" s="21" t="s">
        <v>586</v>
      </c>
      <c r="W62" s="20" t="s">
        <v>421</v>
      </c>
      <c r="X62" s="20" t="s">
        <v>421</v>
      </c>
      <c r="Y62" s="21" t="s">
        <v>422</v>
      </c>
      <c r="Z62" s="21" t="s">
        <v>422</v>
      </c>
      <c r="AA62" s="20" t="s">
        <v>423</v>
      </c>
      <c r="AB62" s="20" t="s">
        <v>424</v>
      </c>
      <c r="AC62" s="20"/>
    </row>
    <row r="63" s="5" customFormat="1" ht="25" customHeight="1" spans="1:258">
      <c r="A63" s="15" t="s">
        <v>425</v>
      </c>
      <c r="B63" s="16"/>
      <c r="C63" s="17" t="s">
        <v>426</v>
      </c>
      <c r="D63" s="18"/>
      <c r="E63" s="19"/>
      <c r="F63" s="13"/>
      <c r="G63" s="13"/>
      <c r="H63" s="14"/>
      <c r="I63" s="14"/>
      <c r="J63" s="14"/>
      <c r="K63" s="27">
        <f t="shared" ref="K63:U63" si="19">SUM(K64:K64)</f>
        <v>50</v>
      </c>
      <c r="L63" s="27">
        <f t="shared" si="19"/>
        <v>50</v>
      </c>
      <c r="M63" s="27">
        <f t="shared" si="19"/>
        <v>0</v>
      </c>
      <c r="N63" s="27">
        <f t="shared" si="19"/>
        <v>0</v>
      </c>
      <c r="O63" s="27">
        <f t="shared" si="19"/>
        <v>50</v>
      </c>
      <c r="P63" s="27">
        <f t="shared" si="19"/>
        <v>0</v>
      </c>
      <c r="Q63" s="27">
        <f t="shared" si="19"/>
        <v>0</v>
      </c>
      <c r="R63" s="27">
        <f t="shared" si="19"/>
        <v>0</v>
      </c>
      <c r="S63" s="27">
        <f t="shared" si="19"/>
        <v>0</v>
      </c>
      <c r="T63" s="27">
        <f t="shared" si="19"/>
        <v>0</v>
      </c>
      <c r="U63" s="27">
        <f t="shared" si="19"/>
        <v>0</v>
      </c>
      <c r="V63" s="36"/>
      <c r="W63" s="37"/>
      <c r="X63" s="38"/>
      <c r="Y63" s="41"/>
      <c r="Z63" s="41"/>
      <c r="AA63" s="38"/>
      <c r="AB63" s="38"/>
      <c r="AC63" s="13">
        <f>K63/K6</f>
        <v>0.000681803941413133</v>
      </c>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row>
    <row r="64" s="5" customFormat="1" ht="96" customHeight="1" spans="1:258">
      <c r="A64" s="20">
        <v>55</v>
      </c>
      <c r="B64" s="20" t="s">
        <v>341</v>
      </c>
      <c r="C64" s="20" t="s">
        <v>428</v>
      </c>
      <c r="D64" s="20" t="s">
        <v>426</v>
      </c>
      <c r="E64" s="20" t="s">
        <v>429</v>
      </c>
      <c r="F64" s="20" t="s">
        <v>37</v>
      </c>
      <c r="G64" s="20" t="s">
        <v>39</v>
      </c>
      <c r="H64" s="21" t="s">
        <v>430</v>
      </c>
      <c r="I64" s="20" t="s">
        <v>770</v>
      </c>
      <c r="J64" s="20">
        <v>8360</v>
      </c>
      <c r="K64" s="28">
        <f t="shared" si="16"/>
        <v>50</v>
      </c>
      <c r="L64" s="28">
        <f t="shared" si="17"/>
        <v>50</v>
      </c>
      <c r="M64" s="28"/>
      <c r="N64" s="28"/>
      <c r="O64" s="28">
        <v>50</v>
      </c>
      <c r="P64" s="28"/>
      <c r="Q64" s="28"/>
      <c r="R64" s="28"/>
      <c r="S64" s="28"/>
      <c r="T64" s="28"/>
      <c r="U64" s="28"/>
      <c r="V64" s="21" t="s">
        <v>587</v>
      </c>
      <c r="W64" s="20" t="s">
        <v>421</v>
      </c>
      <c r="X64" s="20">
        <v>8360</v>
      </c>
      <c r="Y64" s="21" t="s">
        <v>431</v>
      </c>
      <c r="Z64" s="21" t="s">
        <v>588</v>
      </c>
      <c r="AA64" s="20" t="s">
        <v>432</v>
      </c>
      <c r="AB64" s="20" t="s">
        <v>433</v>
      </c>
      <c r="AC64" s="20"/>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row>
  </sheetData>
  <protectedRanges>
    <protectedRange sqref="D47:F48" name="区域1"/>
  </protectedRanges>
  <mergeCells count="42">
    <mergeCell ref="A1:AC1"/>
    <mergeCell ref="A2:E2"/>
    <mergeCell ref="X2:AC2"/>
    <mergeCell ref="K3:U3"/>
    <mergeCell ref="L4:R4"/>
    <mergeCell ref="A6:F6"/>
    <mergeCell ref="A7:B7"/>
    <mergeCell ref="C7:E7"/>
    <mergeCell ref="A42:B42"/>
    <mergeCell ref="C42:E42"/>
    <mergeCell ref="A46:B46"/>
    <mergeCell ref="C46:E46"/>
    <mergeCell ref="A55:B55"/>
    <mergeCell ref="C55:E55"/>
    <mergeCell ref="A59:B59"/>
    <mergeCell ref="C59:E59"/>
    <mergeCell ref="A61:B61"/>
    <mergeCell ref="C61:E61"/>
    <mergeCell ref="A63:B63"/>
    <mergeCell ref="C63:E63"/>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s>
  <pageMargins left="0.75" right="0.75" top="1" bottom="1" header="0.5" footer="0.5"/>
  <pageSetup paperSize="8" scale="61" orientation="landscape"/>
  <headerFooter/>
  <colBreaks count="1" manualBreakCount="1">
    <brk id="2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6" master="" otherUserPermission="visible"/>
  <rangeList sheetStid="2" master="" otherUserPermission="visible"/>
  <rangeList sheetStid="3" master="" otherUserPermission="visible"/>
  <rangeList sheetStid="4" master="" otherUserPermission="visible"/>
  <rangeList sheetStid="5"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Sheet1</vt:lpstr>
      <vt:lpstr>Sheet7</vt:lpstr>
      <vt:lpstr>Sheet6</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eleven</cp:lastModifiedBy>
  <dcterms:created xsi:type="dcterms:W3CDTF">2022-10-19T04:01:00Z</dcterms:created>
  <dcterms:modified xsi:type="dcterms:W3CDTF">2024-12-18T04:38:57Z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B3D46A73F6AC4E2290F9A5081236E407_13</vt:lpwstr>
  </property>
</Properties>
</file>